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https://bkccoil-my.sharepoint.com/personal/database_bkc_co_il/Documents/BLK Archive/BLK Projects/Current Projects/NTA/Metro/מכרזי תחמשים/מסמכי מכרז/M1/"/>
    </mc:Choice>
  </mc:AlternateContent>
  <xr:revisionPtr revIDLastSave="82" documentId="8_{A6F39FE1-7710-4CF7-92DE-1BF387CE5C2E}" xr6:coauthVersionLast="47" xr6:coauthVersionMax="47" xr10:uidLastSave="{DC8AE8E1-EF2C-457F-8900-CBAD13AED8AD}"/>
  <bookViews>
    <workbookView xWindow="-120" yWindow="-120" windowWidth="29040" windowHeight="15720" tabRatio="837" xr2:uid="{4A023E65-FAF6-4D15-866F-857EEA843493}"/>
  </bookViews>
  <sheets>
    <sheet name="טופס מאוחד - לפרסום " sheetId="42" r:id="rId1"/>
    <sheet name="ראשונים-לפרסום" sheetId="47" r:id="rId2"/>
    <sheet name="חולון - לפרסום  " sheetId="43" r:id="rId3"/>
    <sheet name="גלילות-לפרסום" sheetId="44" r:id="rId4"/>
  </sheets>
  <definedNames>
    <definedName name="CV">#REF!</definedName>
    <definedName name="_xlnm.Print_Area" localSheetId="3">'גלילות-לפרסום'!$A$1:$Q$45</definedName>
    <definedName name="_xlnm.Print_Area" localSheetId="2">'חולון - לפרסום  '!$A$1:$Q$44</definedName>
    <definedName name="_xlnm.Print_Area" localSheetId="1">'ראשונים-לפרסום'!$A$1:$Q$46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44" l="1"/>
  <c r="O24" i="44"/>
  <c r="O18" i="44"/>
  <c r="O30" i="44"/>
  <c r="O29" i="44"/>
  <c r="O28" i="44"/>
  <c r="O27" i="44"/>
  <c r="O26" i="44"/>
  <c r="O25" i="44"/>
  <c r="O23" i="44"/>
  <c r="O22" i="44"/>
  <c r="O21" i="44"/>
  <c r="O20" i="44"/>
  <c r="O19" i="44"/>
  <c r="N6" i="44"/>
  <c r="N6" i="43"/>
  <c r="N6" i="47"/>
  <c r="P44" i="44"/>
  <c r="N44" i="44"/>
  <c r="L44" i="44"/>
  <c r="P43" i="44"/>
  <c r="N43" i="44"/>
  <c r="L43" i="44"/>
  <c r="P42" i="44"/>
  <c r="N42" i="44"/>
  <c r="L42" i="44"/>
  <c r="P44" i="43"/>
  <c r="N44" i="43"/>
  <c r="L44" i="43"/>
  <c r="P43" i="43"/>
  <c r="N43" i="43"/>
  <c r="L43" i="43"/>
  <c r="P42" i="43"/>
  <c r="N42" i="43"/>
  <c r="L42" i="43"/>
  <c r="P43" i="47"/>
  <c r="P44" i="47"/>
  <c r="P45" i="47"/>
  <c r="N43" i="47"/>
  <c r="N44" i="47"/>
  <c r="N45" i="47"/>
  <c r="L43" i="47"/>
  <c r="L44" i="47"/>
  <c r="L45" i="47"/>
  <c r="Q42" i="44" l="1"/>
  <c r="Q42" i="43"/>
  <c r="Q43" i="44"/>
  <c r="Q44" i="47"/>
  <c r="Q43" i="47"/>
  <c r="Q44" i="43"/>
  <c r="Q45" i="47"/>
  <c r="Q43" i="43"/>
  <c r="Q44" i="44"/>
  <c r="B1" i="47"/>
  <c r="P18" i="44" l="1"/>
  <c r="P10" i="47"/>
  <c r="P33" i="47"/>
  <c r="P34" i="47"/>
  <c r="P35" i="47"/>
  <c r="P36" i="47"/>
  <c r="P37" i="47"/>
  <c r="P38" i="47"/>
  <c r="P39" i="47"/>
  <c r="P40" i="47"/>
  <c r="P41" i="47"/>
  <c r="P42" i="47"/>
  <c r="P32" i="47"/>
  <c r="P32" i="43"/>
  <c r="P33" i="43"/>
  <c r="P34" i="43"/>
  <c r="P35" i="43"/>
  <c r="P36" i="43"/>
  <c r="P37" i="43"/>
  <c r="P38" i="43"/>
  <c r="P39" i="43"/>
  <c r="P40" i="43"/>
  <c r="P41" i="43"/>
  <c r="P31" i="43"/>
  <c r="P32" i="44"/>
  <c r="P33" i="44"/>
  <c r="P34" i="44"/>
  <c r="P35" i="44"/>
  <c r="P36" i="44"/>
  <c r="P37" i="44"/>
  <c r="P38" i="44"/>
  <c r="P39" i="44"/>
  <c r="P40" i="44"/>
  <c r="P41" i="44"/>
  <c r="P31" i="44"/>
  <c r="C5" i="42"/>
  <c r="C4" i="42"/>
  <c r="N42" i="47"/>
  <c r="N41" i="47"/>
  <c r="N40" i="47"/>
  <c r="L40" i="47"/>
  <c r="N39" i="47"/>
  <c r="N38" i="47"/>
  <c r="L38" i="47"/>
  <c r="N37" i="47"/>
  <c r="L37" i="47"/>
  <c r="N36" i="47"/>
  <c r="L36" i="47"/>
  <c r="N35" i="47"/>
  <c r="L35" i="47"/>
  <c r="N34" i="47"/>
  <c r="L34" i="47"/>
  <c r="N33" i="47"/>
  <c r="N32" i="47"/>
  <c r="L32" i="47"/>
  <c r="P31" i="47"/>
  <c r="N31" i="47"/>
  <c r="L31" i="47"/>
  <c r="N30" i="47"/>
  <c r="P30" i="47"/>
  <c r="N29" i="47"/>
  <c r="P29" i="47"/>
  <c r="N28" i="47"/>
  <c r="P28" i="47"/>
  <c r="P27" i="47"/>
  <c r="N27" i="47"/>
  <c r="L27" i="47"/>
  <c r="N26" i="47"/>
  <c r="L26" i="47"/>
  <c r="N25" i="47"/>
  <c r="L25" i="47"/>
  <c r="N24" i="47"/>
  <c r="L24" i="47"/>
  <c r="N23" i="47"/>
  <c r="P23" i="47"/>
  <c r="N22" i="47"/>
  <c r="L22" i="47"/>
  <c r="N21" i="47"/>
  <c r="P21" i="47"/>
  <c r="N20" i="47"/>
  <c r="L20" i="47"/>
  <c r="N19" i="47"/>
  <c r="P19" i="47"/>
  <c r="N18" i="47"/>
  <c r="L18" i="47"/>
  <c r="N17" i="47"/>
  <c r="P17" i="47"/>
  <c r="N16" i="47"/>
  <c r="L16" i="47"/>
  <c r="P15" i="47"/>
  <c r="N15" i="47"/>
  <c r="L15" i="47"/>
  <c r="N14" i="47"/>
  <c r="P14" i="47"/>
  <c r="N13" i="47"/>
  <c r="N12" i="47"/>
  <c r="N11" i="47"/>
  <c r="L11" i="47"/>
  <c r="N10" i="47"/>
  <c r="L10" i="47"/>
  <c r="A1" i="42"/>
  <c r="P18" i="43"/>
  <c r="P19" i="43"/>
  <c r="P20" i="43"/>
  <c r="P21" i="43"/>
  <c r="P22" i="43"/>
  <c r="P23" i="43"/>
  <c r="P24" i="43"/>
  <c r="P25" i="43"/>
  <c r="P26" i="43"/>
  <c r="P27" i="43"/>
  <c r="P28" i="43"/>
  <c r="P29" i="43"/>
  <c r="P30" i="43"/>
  <c r="P19" i="44"/>
  <c r="P20" i="44"/>
  <c r="P21" i="44"/>
  <c r="P22" i="44"/>
  <c r="P23" i="44"/>
  <c r="P24" i="44"/>
  <c r="P25" i="44"/>
  <c r="P26" i="44"/>
  <c r="P27" i="44"/>
  <c r="P28" i="44"/>
  <c r="P29" i="44"/>
  <c r="P30" i="44"/>
  <c r="Q39" i="47" l="1"/>
  <c r="Q13" i="47"/>
  <c r="Q30" i="47"/>
  <c r="Q17" i="47"/>
  <c r="Q37" i="47"/>
  <c r="Q14" i="47"/>
  <c r="Q12" i="47"/>
  <c r="Q29" i="47"/>
  <c r="Q21" i="47"/>
  <c r="Q15" i="47"/>
  <c r="Q31" i="47"/>
  <c r="Q27" i="47"/>
  <c r="Q38" i="47"/>
  <c r="Q28" i="47"/>
  <c r="Q33" i="47"/>
  <c r="Q36" i="47"/>
  <c r="L21" i="47"/>
  <c r="L29" i="47"/>
  <c r="Q40" i="47"/>
  <c r="P24" i="47"/>
  <c r="Q24" i="47" s="1"/>
  <c r="L13" i="47"/>
  <c r="Q41" i="47"/>
  <c r="P20" i="47"/>
  <c r="Q20" i="47" s="1"/>
  <c r="Q19" i="47"/>
  <c r="P22" i="47"/>
  <c r="Q22" i="47" s="1"/>
  <c r="L19" i="47"/>
  <c r="Q35" i="47"/>
  <c r="Q42" i="47"/>
  <c r="Q11" i="47"/>
  <c r="Q23" i="47"/>
  <c r="J4" i="47"/>
  <c r="L41" i="47"/>
  <c r="L23" i="47"/>
  <c r="P25" i="47"/>
  <c r="Q25" i="47" s="1"/>
  <c r="L39" i="47"/>
  <c r="L14" i="47"/>
  <c r="P16" i="47"/>
  <c r="Q16" i="47" s="1"/>
  <c r="L30" i="47"/>
  <c r="Q32" i="47"/>
  <c r="L12" i="47"/>
  <c r="L28" i="47"/>
  <c r="P18" i="47"/>
  <c r="Q18" i="47" s="1"/>
  <c r="L17" i="47"/>
  <c r="L33" i="47"/>
  <c r="Q34" i="47"/>
  <c r="L42" i="47"/>
  <c r="Q10" i="47"/>
  <c r="P26" i="47"/>
  <c r="Q26" i="47" s="1"/>
  <c r="P10" i="44"/>
  <c r="N11" i="44"/>
  <c r="N12" i="44"/>
  <c r="N13" i="44"/>
  <c r="N14" i="44"/>
  <c r="N15" i="44"/>
  <c r="N16" i="44"/>
  <c r="N17" i="44"/>
  <c r="N18" i="44"/>
  <c r="N19" i="44"/>
  <c r="N20" i="44"/>
  <c r="N21" i="44"/>
  <c r="N22" i="44"/>
  <c r="N23" i="44"/>
  <c r="N24" i="44"/>
  <c r="N25" i="44"/>
  <c r="N26" i="44"/>
  <c r="N27" i="44"/>
  <c r="N28" i="44"/>
  <c r="N29" i="44"/>
  <c r="N30" i="44"/>
  <c r="N31" i="44"/>
  <c r="N32" i="44"/>
  <c r="N33" i="44"/>
  <c r="N34" i="44"/>
  <c r="N35" i="44"/>
  <c r="N36" i="44"/>
  <c r="N37" i="44"/>
  <c r="N38" i="44"/>
  <c r="N39" i="44"/>
  <c r="N40" i="44"/>
  <c r="N41" i="44"/>
  <c r="N10" i="44"/>
  <c r="L10" i="44"/>
  <c r="J4" i="44" s="1"/>
  <c r="L36" i="44"/>
  <c r="L37" i="44"/>
  <c r="L11" i="44"/>
  <c r="L12" i="44"/>
  <c r="L13" i="44"/>
  <c r="L14" i="44"/>
  <c r="L15" i="44"/>
  <c r="L16" i="44"/>
  <c r="L17" i="44"/>
  <c r="L18" i="44"/>
  <c r="L20" i="44"/>
  <c r="L21" i="44"/>
  <c r="L22" i="44"/>
  <c r="L23" i="44"/>
  <c r="L24" i="44"/>
  <c r="L25" i="44"/>
  <c r="L26" i="44"/>
  <c r="L27" i="44"/>
  <c r="L28" i="44"/>
  <c r="L29" i="44"/>
  <c r="L30" i="44"/>
  <c r="L31" i="44"/>
  <c r="L32" i="44"/>
  <c r="L33" i="44"/>
  <c r="L34" i="44"/>
  <c r="L35" i="44"/>
  <c r="L38" i="44"/>
  <c r="L39" i="44"/>
  <c r="L40" i="44"/>
  <c r="L41" i="44"/>
  <c r="B1" i="44"/>
  <c r="J6" i="44" l="1"/>
  <c r="J6" i="47"/>
  <c r="J5" i="47"/>
  <c r="D6" i="42"/>
  <c r="N4" i="47"/>
  <c r="N5" i="47"/>
  <c r="Q39" i="44"/>
  <c r="Q23" i="44"/>
  <c r="Q38" i="44"/>
  <c r="Q24" i="44"/>
  <c r="Q22" i="44"/>
  <c r="Q21" i="44"/>
  <c r="Q36" i="44"/>
  <c r="Q20" i="44"/>
  <c r="Q35" i="44"/>
  <c r="Q19" i="44"/>
  <c r="Q34" i="44"/>
  <c r="Q18" i="44"/>
  <c r="Q33" i="44"/>
  <c r="Q17" i="44"/>
  <c r="Q32" i="44"/>
  <c r="Q16" i="44"/>
  <c r="Q31" i="44"/>
  <c r="Q15" i="44"/>
  <c r="Q37" i="44"/>
  <c r="Q26" i="44"/>
  <c r="Q41" i="44"/>
  <c r="Q25" i="44"/>
  <c r="Q40" i="44"/>
  <c r="Q14" i="44"/>
  <c r="Q29" i="44"/>
  <c r="Q13" i="44"/>
  <c r="Q30" i="44"/>
  <c r="Q28" i="44"/>
  <c r="Q12" i="44"/>
  <c r="Q10" i="44"/>
  <c r="N4" i="44" s="1"/>
  <c r="D10" i="42" s="1"/>
  <c r="Q27" i="44"/>
  <c r="Q11" i="44"/>
  <c r="J5" i="44"/>
  <c r="J3" i="44" l="1"/>
  <c r="D4" i="42"/>
  <c r="N3" i="47"/>
  <c r="J3" i="47"/>
  <c r="D5" i="42"/>
  <c r="D12" i="42"/>
  <c r="N5" i="44"/>
  <c r="N3" i="44" s="1"/>
  <c r="D11" i="42" l="1"/>
  <c r="N11" i="43" l="1"/>
  <c r="N12" i="43"/>
  <c r="N13" i="43"/>
  <c r="N14" i="43"/>
  <c r="N15" i="43"/>
  <c r="N16" i="43"/>
  <c r="N17" i="43"/>
  <c r="N18" i="43"/>
  <c r="N19" i="43"/>
  <c r="N20" i="43"/>
  <c r="N21" i="43"/>
  <c r="N22" i="43"/>
  <c r="N23" i="43"/>
  <c r="N24" i="43"/>
  <c r="N25" i="43"/>
  <c r="N26" i="43"/>
  <c r="N27" i="43"/>
  <c r="N28" i="43"/>
  <c r="N29" i="43"/>
  <c r="N30" i="43"/>
  <c r="N31" i="43"/>
  <c r="N32" i="43"/>
  <c r="N33" i="43"/>
  <c r="N34" i="43"/>
  <c r="N35" i="43"/>
  <c r="N36" i="43"/>
  <c r="N37" i="43"/>
  <c r="N38" i="43"/>
  <c r="N39" i="43"/>
  <c r="N40" i="43"/>
  <c r="N41" i="43"/>
  <c r="N10" i="43"/>
  <c r="L10" i="43" s="1"/>
  <c r="P10" i="43" l="1"/>
  <c r="Q10" i="43" s="1"/>
  <c r="N4" i="43" l="1"/>
  <c r="J4" i="43" l="1"/>
  <c r="D7" i="42"/>
  <c r="L38" i="43" l="1"/>
  <c r="Q38" i="43"/>
  <c r="L31" i="43"/>
  <c r="Q31" i="43"/>
  <c r="L41" i="43"/>
  <c r="Q41" i="43"/>
  <c r="L40" i="43"/>
  <c r="Q40" i="43"/>
  <c r="L39" i="43"/>
  <c r="Q39" i="43"/>
  <c r="L37" i="43"/>
  <c r="Q37" i="43"/>
  <c r="L36" i="43"/>
  <c r="Q36" i="43"/>
  <c r="L35" i="43"/>
  <c r="Q35" i="43"/>
  <c r="L34" i="43"/>
  <c r="Q34" i="43"/>
  <c r="L33" i="43"/>
  <c r="Q33" i="43"/>
  <c r="L32" i="43"/>
  <c r="Q32" i="43"/>
  <c r="Q19" i="43"/>
  <c r="L19" i="43"/>
  <c r="Q30" i="43"/>
  <c r="L30" i="43"/>
  <c r="Q17" i="43"/>
  <c r="L17" i="43"/>
  <c r="Q28" i="43"/>
  <c r="L28" i="43"/>
  <c r="Q16" i="43"/>
  <c r="L16" i="43"/>
  <c r="Q27" i="43"/>
  <c r="L27" i="43"/>
  <c r="Q15" i="43"/>
  <c r="L15" i="43"/>
  <c r="Q18" i="43"/>
  <c r="L18" i="43"/>
  <c r="Q29" i="43"/>
  <c r="L29" i="43"/>
  <c r="Q26" i="43"/>
  <c r="L26" i="43"/>
  <c r="Q14" i="43"/>
  <c r="L14" i="43"/>
  <c r="Q20" i="43"/>
  <c r="L20" i="43"/>
  <c r="Q25" i="43"/>
  <c r="L25" i="43"/>
  <c r="Q13" i="43"/>
  <c r="L13" i="43"/>
  <c r="Q24" i="43"/>
  <c r="L24" i="43"/>
  <c r="Q12" i="43"/>
  <c r="L12" i="43"/>
  <c r="Q23" i="43"/>
  <c r="L23" i="43"/>
  <c r="Q11" i="43"/>
  <c r="L11" i="43"/>
  <c r="Q22" i="43"/>
  <c r="L22" i="43"/>
  <c r="Q21" i="43"/>
  <c r="L21" i="43"/>
  <c r="J6" i="43" l="1"/>
  <c r="J5" i="43"/>
  <c r="N5" i="43"/>
  <c r="D9" i="42"/>
  <c r="J3" i="43" l="1"/>
  <c r="D8" i="42"/>
  <c r="D3" i="42" s="1"/>
  <c r="N3" i="43"/>
  <c r="C11" i="42" l="1"/>
  <c r="C10" i="42"/>
  <c r="C8" i="42"/>
  <c r="C7" i="42"/>
</calcChain>
</file>

<file path=xl/sharedStrings.xml><?xml version="1.0" encoding="utf-8"?>
<sst xmlns="http://schemas.openxmlformats.org/spreadsheetml/2006/main" count="622" uniqueCount="180">
  <si>
    <t>דיפו ראשונים</t>
  </si>
  <si>
    <t>חולון</t>
  </si>
  <si>
    <t>גלילות</t>
  </si>
  <si>
    <t>ההצעה הכספית</t>
  </si>
  <si>
    <t>ריכוז הצעת המציע - דיפו ראשונים</t>
  </si>
  <si>
    <t>פאושלי - תחנת השנאה -דיפו ראשונים</t>
  </si>
  <si>
    <t>כתב כמויות עבור ציוד עיקרי - תחנת השנאה דיפו ראשונים-חשמל</t>
  </si>
  <si>
    <t xml:space="preserve">המחירים המוצעים על ידי המציע (בש"ח) יכללו את כול האמור במסמכי המכרז </t>
  </si>
  <si>
    <t>מס"ד</t>
  </si>
  <si>
    <t>רכיב בהצעה כספית</t>
  </si>
  <si>
    <t>מס' רץ</t>
  </si>
  <si>
    <t>פרק</t>
  </si>
  <si>
    <t>תיאור הפרק</t>
  </si>
  <si>
    <t xml:space="preserve">מס' סעיף </t>
  </si>
  <si>
    <t>תאור סעיף</t>
  </si>
  <si>
    <t>יח' מידה</t>
  </si>
  <si>
    <t>כמות</t>
  </si>
  <si>
    <t>1</t>
  </si>
  <si>
    <t>פאושלי ראשונים-</t>
  </si>
  <si>
    <t>01</t>
  </si>
  <si>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</si>
  <si>
    <t>קומפ'</t>
  </si>
  <si>
    <t>2</t>
  </si>
  <si>
    <t>כתב כמויות עבור ציוד עיקרי - ראשונים-חשמל</t>
  </si>
  <si>
    <t>08</t>
  </si>
  <si>
    <t>1-ציוד מתח עליון</t>
  </si>
  <si>
    <t>08.099.0100</t>
  </si>
  <si>
    <t>שדה במסדר GIS 170KV מאושר חח"י, לרבות אספקה, התקנה, הרכבה, חיווט, הכנסה לניצול</t>
  </si>
  <si>
    <t xml:space="preserve"> יח'</t>
  </si>
  <si>
    <t>08.099.0101</t>
  </si>
  <si>
    <t>לוחות LCC</t>
  </si>
  <si>
    <t>08.099.0102</t>
  </si>
  <si>
    <t>SCS לחברת החשמל</t>
  </si>
  <si>
    <t xml:space="preserve">2-שנאים HV POWER TRANSFORMER </t>
  </si>
  <si>
    <t>08.099.0103</t>
  </si>
  <si>
    <r>
      <t xml:space="preserve">Design, build and test of a power transformer 90/70 MVA </t>
    </r>
    <r>
      <rPr>
        <sz val="16"/>
        <color rgb="FFFF0000"/>
        <rFont val="Calibri"/>
        <family val="2"/>
      </rPr>
      <t>ONAN/ONAF</t>
    </r>
    <r>
      <rPr>
        <sz val="16"/>
        <color theme="1"/>
        <rFont val="Calibri"/>
        <family val="2"/>
      </rPr>
      <t xml:space="preserve"> 161/33kV with OLTC, including all accessories and all described in the spec</t>
    </r>
  </si>
  <si>
    <t>08.099.0104</t>
  </si>
  <si>
    <t>Transportation to site, assembling and installation, including start-up, commissioning, and site tests.</t>
  </si>
  <si>
    <t>2-שנאיים GROUNDING TRANSFORMER</t>
  </si>
  <si>
    <t>08.099.0105</t>
  </si>
  <si>
    <t>Design, build and test of 33kV, 500A  grounding transformer including all accessories and all described in the spec</t>
  </si>
  <si>
    <t>08.099.0106</t>
  </si>
  <si>
    <t>2-שנאיים MV/LV TRANSFORMER</t>
  </si>
  <si>
    <t>08.099.0107</t>
  </si>
  <si>
    <t>Unit price for one (1) 250 kVA dry-type transformer as per this specification’s requirements.</t>
  </si>
  <si>
    <t>08.099.0108</t>
  </si>
  <si>
    <t>Spare parts for one (1) 250 kVA dry-type transformer, as per purchaser’s-approved spare parts list</t>
  </si>
  <si>
    <t>08.099.0109</t>
  </si>
  <si>
    <t>Unit price for one (1) 1250 kVA dry-type transformer as per this specification’s requirements.</t>
  </si>
  <si>
    <t>08.099.0110</t>
  </si>
  <si>
    <t>Spare parts for one (1) 1250 kVA dry-type transformer, as per purchaser’s-approved spare parts list</t>
  </si>
  <si>
    <t>יח'</t>
  </si>
  <si>
    <t>3-לוח חשמל MVP-1</t>
  </si>
  <si>
    <t>08.099.0112</t>
  </si>
  <si>
    <r>
      <t xml:space="preserve">בסיס ללוח GIS – 33kV, בעל </t>
    </r>
    <r>
      <rPr>
        <sz val="16"/>
        <color rgb="FFFF0000"/>
        <rFont val="Calibri"/>
        <family val="2"/>
      </rPr>
      <t>25</t>
    </r>
    <r>
      <rPr>
        <sz val="16"/>
        <color theme="1"/>
        <rFont val="Calibri"/>
        <family val="2"/>
      </rPr>
      <t xml:space="preserve"> עמודות כמפורט במפרט זה, המחיר כולל העמדה, עיגון ופילוס של כל עמודה למבנה תמיכה מפלדה בחלל החדר.
מידות הבסיס - בהתאם למידות הלוח.</t>
    </r>
  </si>
  <si>
    <t>08.099.0113</t>
  </si>
  <si>
    <t>עמודת כניסה עם מפסק, בהתאם לתוכניות הלוח</t>
  </si>
  <si>
    <t>08.099.0114</t>
  </si>
  <si>
    <t>עמודת מקשר עם מפסק, בהתאם לתוכניות הלוח</t>
  </si>
  <si>
    <t>08.099.0115</t>
  </si>
  <si>
    <t>עמודת יציאה עם מפסק, בהתאם לתוכניות הלוח</t>
  </si>
  <si>
    <t>08.099.0116</t>
  </si>
  <si>
    <t xml:space="preserve">בדיקה מלאה במפעל, לרבות הנפקת דו"ח ו- Routine tests </t>
  </si>
  <si>
    <t>08.099.0117</t>
  </si>
  <si>
    <t xml:space="preserve">בדיקה מלאה בשטח, לרבות הנפקת דו"ח בדיקה. </t>
  </si>
  <si>
    <t>08.099.0118</t>
  </si>
  <si>
    <t>בדיקות והכנסה לניצול, לרבות כיול ותכנות ממסרים, בדיקת הגנות וחיגורים עבור הלוח.</t>
  </si>
  <si>
    <t>08.099.0119</t>
  </si>
  <si>
    <t>ארון בטיחות</t>
  </si>
  <si>
    <t>08.099.0120</t>
  </si>
  <si>
    <t>אספקת הלוח והובלה לאתר</t>
  </si>
  <si>
    <t>08.099.0121</t>
  </si>
  <si>
    <t>התקנה וחיבור בחדר חשמל בתחמ"ש ראשונים - לרבות הרכבה, חיבור וחיווט ולרבות כל העבודות וחומרי העזר הנדרשים, גם אם הדבר אינו כתוב במפורש</t>
  </si>
  <si>
    <t>3</t>
  </si>
  <si>
    <t>הקצבים</t>
  </si>
  <si>
    <t>99.1</t>
  </si>
  <si>
    <t>1-הקצבים שונים וסעיפים מיוחדים</t>
  </si>
  <si>
    <t>99.001.2002</t>
  </si>
  <si>
    <t>תשלום בגין סילוק פסולת ועודפי חפירה לרבות העמסה, שינוע ואגרות הטמנה בהתאם לאמור בתנאים המיוחדים/לפי סעיף 22.8 בהסכם</t>
  </si>
  <si>
    <t>מ"ק</t>
  </si>
  <si>
    <t>99.001.2003</t>
  </si>
  <si>
    <t>הקצב עבור פיקוח של הגופים המוסמכים ועבור תשלום אגרות לפי סעיפים 8.5 ו-8.6 להסכם, התשלום יבוצע כנגד הצגת אסמכתאות לתשלומים בפועל על ידי הקבלן</t>
  </si>
  <si>
    <t>הקצב</t>
  </si>
  <si>
    <t>99.001.2004</t>
  </si>
  <si>
    <t>הקצב לעבודות לילה במקרים חריגים במיוחד, כמפורט בסעיף 17.1 להסכם ובהתאם לאמור בתנאים המיוחדים, בהתאם להנחיות המפקח בכתב</t>
  </si>
  <si>
    <t>99.002.2005</t>
  </si>
  <si>
    <t>הקצב בגין תיאום ואספקת שירותים לגוף הציבורי ו/או לקבלן הממונה בהתאם לאמור בסעיף 35.9 להסכם</t>
  </si>
  <si>
    <t>99.001.2006</t>
  </si>
  <si>
    <t>הקצב עבור שירותי אקוסטיקה/אקוסטיקאי, על פי טבלת "שירותים שיבוצעו על ידי אקוסטקאי" בפרק 20 במפרט הדרישות הכלליות</t>
  </si>
  <si>
    <t>99.001.2007</t>
  </si>
  <si>
    <t>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t>
  </si>
  <si>
    <t>99.002.2008</t>
  </si>
  <si>
    <t xml:space="preserve">הקצב לצוות מומחה ורשוי לטיפול בחשד להמצאות אסבסט וטיפול במוצרי ושברי אסבסט-צמנט ואסבסט פריך בהתאם להוראות מפרט הדרישות הכלליות בפרק 20 </t>
  </si>
  <si>
    <t>99.002.20011</t>
  </si>
  <si>
    <t>תאומים מול קבלן אינפרה 2 בנושא ממשק מול SCADA, מתכנן/יועץ מנוסה (רמה א' - אקדמאי, בעל מעל 10 שנות ניסיון בתחום הרלוונטי לנושא הממשק) ככול שיידרשו לאחר השלמת כלל התחייבויות החוזיות של הקבלן</t>
  </si>
  <si>
    <t>ש"ע</t>
  </si>
  <si>
    <t>99.001.20012</t>
  </si>
  <si>
    <t>תאומים מול קבלן אינפרה 2 בנושא ממשק מול SCADA, מתכנן/יועץ מנוסה (רמה ב' - אקדמאי, בעל 8-10 שנות ניסיון בתחום הרלוונטי לנושא הממשק) ככול שיידרשו לאחר השלמת כלל התחייבויות החוזיות של הקבלן</t>
  </si>
  <si>
    <t>99.001.20013</t>
  </si>
  <si>
    <t xml:space="preserve">גדר מלוחות פח טרפזי בעובי 0.4 מ"מ מגולוון וצבוע דגם "איסכורית לבניה" תוצרת "אור תעש" או ש"ע בגובה 2.0 מ', לוחות פח איסכורית מונחים בכיוון הגדר ומחוברים לעמודים ע"י ברגים קודחים. העמודים מצינור שחור קוטר "3, מעוגנים בקרקע בעומק של 0.7 מ' כל 3.0 מ'	</t>
  </si>
  <si>
    <t>מ"א</t>
  </si>
  <si>
    <t>193</t>
  </si>
  <si>
    <t>99.001.20015</t>
  </si>
  <si>
    <t xml:space="preserve">פירוק גדר מלוחות פח דגם "איסכורית" או אלוקובונד ,או ש"ע, בגובה עד 2 מ', לרבות עמודים ויסודות (במידה וקיים)	</t>
  </si>
  <si>
    <t xml:space="preserve">ריכוז הצעת המציע - חולון </t>
  </si>
  <si>
    <t>פאושלי - תחנת השנאה -  חולון</t>
  </si>
  <si>
    <t>כתב כמויות עבור ציוד עיקרי - תחנת השנאה חולון-חשמל</t>
  </si>
  <si>
    <t>פאושלי חולון</t>
  </si>
  <si>
    <r>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t>
    </r>
    <r>
      <rPr>
        <b/>
        <sz val="16"/>
        <color rgb="FFFF0000"/>
        <rFont val="Calibri"/>
        <family val="2"/>
      </rPr>
      <t xml:space="preserve">כלל העבודות הנדרשות לביצוע קירות סלארי ותקרה עבור מפלג תת קרקעי , חיפוי פנלים, כלונסאות שליפה  </t>
    </r>
    <r>
      <rPr>
        <b/>
        <sz val="16"/>
        <color theme="1"/>
        <rFont val="Calibri"/>
        <family val="2"/>
      </rPr>
      <t xml:space="preserve">ויתר העבודות הדרושות להקמת התחמ"ש אשר אינן כלולות בכתב הכמויות ציוד עיקרי והקצבים. </t>
    </r>
  </si>
  <si>
    <t>כתב כמויות עבור ציוד עיקרי - חולון-חשמל</t>
  </si>
  <si>
    <t>SF6 switchgear  GIS 170KV, DSS05 Holon .Single line diagram M1-MET-DEA-M1032-RS01-ELE-AAA-GN-01 and Layout drawing M1-MET-DEA-M1032-RS01-ELE-AAA-PL002. OH Line 1 - Ayalon FIELD # 3 . Including LCC, BCU, METERING, GAS MONITORING PANELS</t>
  </si>
  <si>
    <t>SF6 switchgear  GIS 170KV, DSS05 Holon .Single line diagram M1-MET-DEA-M1032-RS01-ELE-AAA-GN-01 and Layout drawing M1-MET-DEA-M1032-RS01-ELE-AAA-PL002. OH Line 2 - Tel-Giborim FIELD # 6 . Including LCC, BCU, METERING, GAS MONITORING PANELS</t>
  </si>
  <si>
    <t>SF6 switchgear  GIS 170KV, DSS05 Holon .Single line diagram M1-MET-DEA-M1032-RS01-ELE-AAA-GN-01 and Layout drawing M1-MET-DEA-M1032-RS01-ELE-AAA-PL002. OH Line Future  - FIELD # 8 &amp; 9 . Including LCC, BCU, METERING, GAS MONITORING PANELS</t>
  </si>
  <si>
    <t>SF6 switchgear  GIS 170KV, DSS05 Holon .Single line diagram M1-MET-DEA-M1032-RS01-ELE-AAA-GN-01 and Layout drawing M1-MET-DEA-M1032-RS01-ELE-AAA-PL002. Bus Coupler  - FIELD # 4 . Including LCC, BCU, METERING, GAS MONITORING PANELS</t>
  </si>
  <si>
    <t>SF6 switchgear  GIS 170KV, DSS05 Holon .Single line diagram M1-MET-DEA-M1032-RS01-ELE-AAA-GN-01 and Layout drawing M1-MET-DEA-M1032-RS01-ELE-AAA-PL002. V.T's  - FIELD # 5 . Including LCC, BCU, METERING, GAS MONITORING PANELS</t>
  </si>
  <si>
    <t>SF6 switchgear  GIS 170KV, DSS05 Holon .Single line diagram M1-MET-DEA-M1032-RS01-ELE-AAA-GN-01 and Layout drawing M1-MET-DEA-M1032-RS01-ELE-AAA-PL002. Power Transformer 531   - FIELD # 2 . Including LCC, BCU, METERING, GAS MONITORING PANELS</t>
  </si>
  <si>
    <t>SF6 switchgear  GIS 170KV, DSS05 Holon .Single line diagram M1-MET-DEA-M1032-RS01-ELE-AAA-GN-01 and Layout drawing M1-MET-DEA-M1032-RS01-ELE-AAA-PL002. Power Transformer 533   - FIELD # 7.Including Q10 &amp; Q20. Including LCC, BCU, METERING, GAS MONITORING PANELS</t>
  </si>
  <si>
    <t>Spare parts  according to "נוהל חיבור לקוחות - חברת החשמל  "</t>
  </si>
  <si>
    <t>קומפלט</t>
  </si>
  <si>
    <t>Special tools for GIS erection, installation ,testing and maintenance</t>
  </si>
  <si>
    <t>HV test equipment for, HV AC testing of the GIS on returnable basis including Qualified Professional Supervisor  .</t>
  </si>
  <si>
    <t>2-שנאיים HV</t>
  </si>
  <si>
    <t>08.099.0200</t>
  </si>
  <si>
    <t>Power transformer 90/70 MVA ONAN/ONAF 161/33kV with OLTC, in accordance with all provisions of the contract</t>
  </si>
  <si>
    <t>08.099.0210</t>
  </si>
  <si>
    <t>Grounding transformer 33kV, 500A, in accordance with all provisions of the contract</t>
  </si>
  <si>
    <t>2-שנאיים MV/LV</t>
  </si>
  <si>
    <t>08.099.0220</t>
  </si>
  <si>
    <t>Dry Transformer 400 kVA  in accordance with all provisions of the contract</t>
  </si>
  <si>
    <t>08.099.0300</t>
  </si>
  <si>
    <t xml:space="preserve">33kV SF6  switchgear according to single line diagram number M1-MET-DEA-M1032-RS01-ELE-AAA-GN-04. Incomer feeder </t>
  </si>
  <si>
    <t>08.099.0310</t>
  </si>
  <si>
    <t>08.099.0320</t>
  </si>
  <si>
    <t xml:space="preserve">33kV SF6  switchgear according to single line diagram number M1-MET-DEA-M1032-RS01-ELE-AAA-GN-04. Outgoing feeder </t>
  </si>
  <si>
    <t>08.099.0330</t>
  </si>
  <si>
    <t xml:space="preserve">33kV SF6  switchgear according to single line diagram number M1-MET-DEA-M1032-RS01-ELE-AAA-GN-04. Buscoupler (Tie) </t>
  </si>
  <si>
    <t>08.099.0340</t>
  </si>
  <si>
    <t xml:space="preserve">33kV SF6  switchgear according to single line diagram number M1-MET-DEA-M1032-RS01-ELE-AAA-GN-04. Measurment  </t>
  </si>
  <si>
    <t>08.099.0350</t>
  </si>
  <si>
    <t>08.099.0360</t>
  </si>
  <si>
    <t xml:space="preserve">ארון בטיחות כולל כל הציוד, לרבות כובע מגן, כפפות, שלטים תפעוליים, פנס נטען, בודק מתח 33 ק"ו, שטיח 30 ק"ו, 3 מקצריפ תלת פאזים, בהתאם להוראות ההסכם </t>
  </si>
  <si>
    <t>99.002.2002</t>
  </si>
  <si>
    <t>99.44.011.0560</t>
  </si>
  <si>
    <t>גדר מפנל מבודד בעובי 50 מ"מ, הפנל עשוי מפח עליון ותחתון מגולוונים וצבועים עם בידוד פוליסטירן מוקצף (קל-קר), הגדר בגובה עד 2.0 מ', לרבות פרופיל סגירה U עליון ותחתון, אביזרי חיבור, עמודים מגולוונים מצינור קוטר 2/"3 כל 3.0 מ' ויסודות בטון או מעוגנים בקרקע בעומק של 0.7 מ'</t>
  </si>
  <si>
    <t>מ"ר</t>
  </si>
  <si>
    <t xml:space="preserve">פירוק גדר מלוחות פח דגם פנל בגובה עד 2 מ', לרבות עמודים ויסודות (במידה וקיים)	</t>
  </si>
  <si>
    <t>ריכוז הצעת המציע - גלילות</t>
  </si>
  <si>
    <t>פאושלי - תחנת השנאה -  גלילות</t>
  </si>
  <si>
    <t>כתב כמויות עבור ציוד עיקרי - תחנת השנאה גלילות-חשמל</t>
  </si>
  <si>
    <t>פאושלי גלילות</t>
  </si>
  <si>
    <r>
      <rPr>
        <u/>
        <sz val="16"/>
        <color theme="1"/>
        <rFont val="Calibri"/>
        <family val="2"/>
      </rPr>
      <t>חלק פאושלי</t>
    </r>
    <r>
      <rPr>
        <sz val="16"/>
        <color theme="1"/>
        <rFont val="Calibri"/>
        <family val="2"/>
      </rPr>
      <t xml:space="preserve">, הכולל השלמת כלל העבודות להן יידרש הקבלן בהתייחס להקמת </t>
    </r>
    <r>
      <rPr>
        <sz val="16"/>
        <color rgb="FFFF0000"/>
        <rFont val="Calibri"/>
        <family val="2"/>
      </rPr>
      <t>מבנים עבור חח"י (כולל רחבות)</t>
    </r>
    <r>
      <rPr>
        <sz val="16"/>
        <color theme="1"/>
        <rFont val="Calibri"/>
        <family val="2"/>
      </rPr>
      <t xml:space="preserve">,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r>
  </si>
  <si>
    <t>כתב כמויות עבור ציוד עיקרי - גלילות-חשמל</t>
  </si>
  <si>
    <t xml:space="preserve">SF6 switchgear  GIS 170KV, DSS02 Glilot .Single line diagram M1-MET-DEA-M1056-RS01-ELE-AAA-GN-01 and Layout drawing M1-MET-DEA-M1056-RS01-ELE-AAA-PL-02. U/G Line 1 - Morasha FIELD # 4 .Including Q10 &amp; Q20 . Including LCC, BCU, METERING, GAS MONITORING PANELS </t>
  </si>
  <si>
    <t>SF6 switchgear  GIS 170KV, DSS02 Glilot .Single line diagram M1-MET-DEA-M1056-RS01-ELE-AAA-GN-01 and Layout drawing M1-MET-DEA-M1056-RS01-ELE-AAA-PL-02. U/G Line 2 - Morasha FIELD # 9 .Including Q30 &amp; Q40 . Including LCC, BCU, METERING, GAS MONITORING PANELS</t>
  </si>
  <si>
    <t>SF6 switchgear  GIS 170KV, DSS02 Glilot .Single line diagram M1-MET-DEA-M1056-RS01-ELE-AAA-GN-01 and Layout drawing M1-MET-DEA-M1056-RS01-ELE-AAA-PL-02. Future U/G Line  -  FIELDs # 1,2,3,11 . Including LCC, BCU, METERING, GAS MONITORING PANELS</t>
  </si>
  <si>
    <t>SF6 switchgear  GIS 170KV, DSS02 Glilot .Single line diagram M1-MET-DEA-M1056-RS01-ELE-AAA-GN-01 and Layout drawing M1-MET-DEA-M1056-RS01-ELE-AAA-PL002. Future transformer -  FIELD # 10,12 . Including LCC, BCU, METERING, GAS MONITORING PANELS</t>
  </si>
  <si>
    <t>SF6 switchgear  GIS 170KV, DSS02 Glilot .Single line diagram M1-MET-DEA-M1056-RS01-ELE-AAA-GN-01 and Layout drawing M1-MET-DEA-M1056-RS01-ELE-AAA-PL-02. V.T's  - FIELD # 7 . Including LCC, BCU, METERING, GAS MONITORING PANELS</t>
  </si>
  <si>
    <t>SF6 switchgear  GIS 170KV, DSS02 Glilot .Single line diagram M1-MET-DEA-M1056-RS01-ELE-AAA-GN-01 and Layout drawing M1-MET-DEA-M1056-RS01-ELE-AAA-PL-02. Buscoupler -  FIELD # 6 . Including LCC, BCU, METERING, GAS MONITORING PANELS</t>
  </si>
  <si>
    <t>SF6 switchgear  GIS 170KV, DSS02 Glilot .Single line diagram M1-MET-DEA-M1056-RS01-ELE-AAA-GN-01 and Layout drawing M1-MET-DEA-M1056-RS01-ELE-AAA-PL-02. transformer  -  FIELD # 5,8 . Including LCC, BCU, METERING, GAS MONITORING PANELS</t>
  </si>
  <si>
    <t xml:space="preserve">33kV SF6  switchgear according to single line diagram number M1-MET-DEA-M1056-RS01-ELE-AAA-GN-04. Incomer feeder </t>
  </si>
  <si>
    <t xml:space="preserve">33kV SF6  switchgear according to single line diagram number M1-MET-DEA-M1056-RS01-ELE-AAA-GN-04. Outgoing feeder </t>
  </si>
  <si>
    <t xml:space="preserve">33kV SF6  switchgear according to single line diagram number M1-MET-DEA-M1056-RS01-ELE-AAA-GN-04. Buscoupler (Tie) </t>
  </si>
  <si>
    <t xml:space="preserve">33kV SF6  switchgear according to single line diagram number M1-MET-DEA-M1056-RS01-ELE-AAA-GN-04. Measurment  </t>
  </si>
  <si>
    <t>Special tools for 33KV SF6 GIS erection, installation ,testing and maintenance</t>
  </si>
  <si>
    <t>סה"כ ההצעה הכספית</t>
  </si>
  <si>
    <t>;</t>
  </si>
  <si>
    <t>99.004.2001</t>
  </si>
  <si>
    <t>חודש</t>
  </si>
  <si>
    <t>99.004.2002</t>
  </si>
  <si>
    <t>99.004.2003</t>
  </si>
  <si>
    <t xml:space="preserve">תחזוקה לחצר חח"י, תחזוקה משמרת בהתאם להוראות ההסכם. </t>
  </si>
  <si>
    <t xml:space="preserve">תחזוקה לחצר נת"ע, משמרת משמרת בהתאם להוראות ההסכם. </t>
  </si>
  <si>
    <t>הקצב לאבטחת התחמ"ש לאחר החשמול לחצר חח"י + חצר נת"ע ועד מסירת התחמ"ש בהתאם לפרק 29 במפרט הדרישות הכלליות לעבודות קבלניות</t>
  </si>
  <si>
    <r>
      <t xml:space="preserve">מחיר שנקבע ע"י המזמינה - </t>
    </r>
    <r>
      <rPr>
        <b/>
        <sz val="16"/>
        <color rgb="FFFF0000"/>
        <rFont val="Calibri"/>
        <family val="2"/>
      </rPr>
      <t>לא כולל מחירי ציוד מתח עליון עבורם מתבקש המציע למלא מחיר מוצע</t>
    </r>
  </si>
  <si>
    <r>
      <t xml:space="preserve">מחיר יחידה שנקבע על ידי המזמינה - </t>
    </r>
    <r>
      <rPr>
        <b/>
        <sz val="16"/>
        <color rgb="FFFF0000"/>
        <rFont val="Calibri"/>
        <family val="2"/>
      </rPr>
      <t>לא כולל מחירי ציוד מתח עליון עבורם מתבקש המציע למלא מחיר מוצע</t>
    </r>
    <r>
      <rPr>
        <b/>
        <sz val="16"/>
        <color theme="1"/>
        <rFont val="Calibri"/>
        <family val="2"/>
        <charset val="177"/>
      </rPr>
      <t xml:space="preserve">
[₪]</t>
    </r>
  </si>
  <si>
    <r>
      <t xml:space="preserve">סה"כ הצעת המציע לאחר תוספת / הנחה
</t>
    </r>
    <r>
      <rPr>
        <b/>
        <sz val="16"/>
        <color rgb="FFFF0000"/>
        <rFont val="Calibri"/>
        <family val="2"/>
      </rPr>
      <t>ומחירים מוצעים לרכיבי מתח עליון</t>
    </r>
  </si>
  <si>
    <r>
      <t xml:space="preserve"> מחיר יחידה של המציע לאחר תוספת 
/הנחה
</t>
    </r>
    <r>
      <rPr>
        <b/>
        <sz val="16"/>
        <color rgb="FFFF0000"/>
        <rFont val="Calibri"/>
        <family val="2"/>
      </rPr>
      <t>עבור רכיבי מתח עליון המציע מתבקש למלא מחיר מוצע (₪)</t>
    </r>
  </si>
  <si>
    <t xml:space="preserve">למילוי המציע:
שיעור הנחה מוצע ביחס למחיר הנקוב.
שיעור ההנחה המירבי שמציע יהיה רשאי להציע הינו 30%, יבוטא כאחוז שלילי (-), עד 2 ספרות אחרי הנקודה </t>
  </si>
  <si>
    <r>
      <t>סה"כ  מחיר שנקבע על ידי המזמינה [₪]</t>
    </r>
    <r>
      <rPr>
        <b/>
        <sz val="16"/>
        <color rgb="FFFF0000"/>
        <rFont val="Calibri"/>
        <family val="2"/>
      </rPr>
      <t xml:space="preserve"> - למעט מחירי ציוד מתח עליון עבורם מתבקש המציע למלא מחיר מוצע</t>
    </r>
  </si>
  <si>
    <r>
      <t xml:space="preserve">לתכנון, הקמה, הכנסה לתפעול ותחזוקה של תחנות השנאה (תחנות משנה) 
בדיפו ראשונים, גלילות, וחולון בקו M1 של רשת המטרו בגוש דן
</t>
    </r>
    <r>
      <rPr>
        <b/>
        <u/>
        <sz val="16"/>
        <rFont val="Calibri"/>
        <family val="2"/>
      </rPr>
      <t>טופס מס' 10 - ההצעה הכספית של המציע</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</si>
</sst>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quot;₪&quot;* #,##0.00_-;_-&quot;₪&quot;* &quot;-&quot;??_-;_-@_-"/>
    <numFmt numFmtId="43" formatCode="_-* #,##0.00_-;\-* #,##0.00_-;_-* &quot;-&quot;??_-;_-@_-"/>
    <numFmt numFmtId="164" formatCode="&quot;₪&quot;\ #,##0;[Red]&quot;₪&quot;\ \-#,##0"/>
    <numFmt numFmtId="165" formatCode="_ &quot;₪&quot;\ * #,##0.00_ ;_ &quot;₪&quot;\ * \-#,##0.00_ ;_ &quot;₪&quot;\ * &quot;-&quot;??_ ;_ @_ "/>
    <numFmt numFmtId="166" formatCode="_ * #,##0.00_ ;_ * \-#,##0.00_ ;_ * &quot;-&quot;??_ ;_ @_ "/>
    <numFmt numFmtId="167" formatCode="_(* #,##0.00_);_(* \(#,##0.00\);_(* &quot;-&quot;??_);_(@_)"/>
    <numFmt numFmtId="168" formatCode="_ * #,##0_ ;_ * \-#,##0_ ;_ * &quot;-&quot;??_ ;_ @_ "/>
    <numFmt numFmtId="169" formatCode="&quot;₪&quot;\ #,##0"/>
    <numFmt numFmtId="170" formatCode="_ * #,##0.000_ ;_ * \-#,##0.000_ ;_ * &quot;-&quot;??_ ;_ @_ "/>
    <numFmt numFmtId="171" formatCode="&quot;₪&quot;\ #,##0.00"/>
  </numFmts>
  <fonts count="49" x14ac:knownFonts="1">
    <font>
      <sz val="12"/>
      <color theme="1"/>
      <name val="David"/>
      <family val="2"/>
      <charset val="177"/>
    </font>
    <font>
      <sz val="11"/>
      <color theme="1"/>
      <name val="Aptos Narrow"/>
      <family val="2"/>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scheme val="minor"/>
    </font>
    <font>
      <sz val="11"/>
      <color theme="1"/>
      <name val="Aptos Narrow"/>
      <family val="2"/>
      <charset val="177"/>
      <scheme val="minor"/>
    </font>
    <font>
      <sz val="11"/>
      <color theme="1"/>
      <name val="Aptos Narrow"/>
      <family val="2"/>
      <charset val="177"/>
      <scheme val="minor"/>
    </font>
    <font>
      <sz val="12"/>
      <color theme="1"/>
      <name val="David"/>
      <family val="2"/>
      <charset val="177"/>
    </font>
    <font>
      <sz val="11"/>
      <color theme="1"/>
      <name val="Aptos Narrow"/>
      <family val="2"/>
      <scheme val="minor"/>
    </font>
    <font>
      <sz val="11"/>
      <color theme="1"/>
      <name val="Aptos Narrow"/>
      <family val="2"/>
      <charset val="177"/>
      <scheme val="minor"/>
    </font>
    <font>
      <sz val="11"/>
      <color theme="1"/>
      <name val="Arial"/>
      <family val="2"/>
      <charset val="177"/>
    </font>
    <font>
      <sz val="11"/>
      <name val="Calibri"/>
      <family val="2"/>
    </font>
    <font>
      <b/>
      <sz val="16"/>
      <color theme="1"/>
      <name val="Calibri"/>
      <family val="2"/>
    </font>
    <font>
      <b/>
      <sz val="16"/>
      <name val="Calibri"/>
      <family val="2"/>
    </font>
    <font>
      <sz val="10"/>
      <name val="Arial"/>
      <family val="2"/>
    </font>
    <font>
      <b/>
      <sz val="22"/>
      <name val="Calibri"/>
      <family val="2"/>
    </font>
    <font>
      <b/>
      <sz val="24"/>
      <name val="Calibri"/>
      <family val="2"/>
    </font>
    <font>
      <b/>
      <sz val="22"/>
      <color theme="1"/>
      <name val="Calibri"/>
      <family val="2"/>
    </font>
    <font>
      <sz val="22"/>
      <color theme="1"/>
      <name val="David"/>
      <family val="2"/>
      <charset val="177"/>
    </font>
    <font>
      <sz val="22"/>
      <color theme="1"/>
      <name val="Aptos Narrow"/>
      <family val="2"/>
      <scheme val="minor"/>
    </font>
    <font>
      <sz val="8"/>
      <name val="David"/>
      <family val="2"/>
      <charset val="177"/>
    </font>
    <font>
      <b/>
      <u/>
      <sz val="18"/>
      <color theme="1"/>
      <name val="Aptos Narrow"/>
      <family val="2"/>
      <scheme val="minor"/>
    </font>
    <font>
      <sz val="16"/>
      <color theme="1"/>
      <name val="Calibri"/>
      <family val="2"/>
    </font>
    <font>
      <u/>
      <sz val="16"/>
      <color theme="1"/>
      <name val="Calibri"/>
      <family val="2"/>
    </font>
    <font>
      <sz val="10"/>
      <color theme="1"/>
      <name val="Arial"/>
      <family val="2"/>
    </font>
    <font>
      <sz val="16"/>
      <color rgb="FFFF0000"/>
      <name val="Calibri"/>
      <family val="2"/>
    </font>
    <font>
      <b/>
      <u/>
      <sz val="16"/>
      <color theme="1"/>
      <name val="Calibri"/>
      <family val="2"/>
    </font>
    <font>
      <b/>
      <u/>
      <sz val="16"/>
      <name val="Calibri"/>
      <family val="2"/>
    </font>
    <font>
      <b/>
      <sz val="16"/>
      <color theme="0"/>
      <name val="Calibri"/>
      <family val="2"/>
    </font>
    <font>
      <sz val="16"/>
      <name val="Calibri"/>
      <family val="2"/>
    </font>
    <font>
      <b/>
      <sz val="16"/>
      <color rgb="FFFF0000"/>
      <name val="Calibri"/>
      <family val="2"/>
    </font>
    <font>
      <b/>
      <sz val="16"/>
      <color theme="2" tint="-0.499984740745262"/>
      <name val="Calibri"/>
      <family val="2"/>
    </font>
    <font>
      <b/>
      <sz val="11"/>
      <color theme="1"/>
      <name val="Aptos Narrow"/>
      <family val="2"/>
      <charset val="177"/>
      <scheme val="minor"/>
    </font>
    <font>
      <sz val="16"/>
      <color theme="1"/>
      <name val="Aptos Narrow"/>
      <family val="2"/>
      <charset val="177"/>
      <scheme val="minor"/>
    </font>
    <font>
      <i/>
      <sz val="16"/>
      <name val="Calibri"/>
      <family val="2"/>
    </font>
    <font>
      <b/>
      <sz val="16"/>
      <color rgb="FF7030A0"/>
      <name val="Calibri"/>
      <family val="2"/>
    </font>
    <font>
      <b/>
      <sz val="16"/>
      <color rgb="FF7030A0"/>
      <name val="Calibri"/>
      <family val="2"/>
      <charset val="177"/>
    </font>
    <font>
      <b/>
      <sz val="16"/>
      <color theme="1"/>
      <name val="Calibri"/>
      <family val="2"/>
      <charset val="177"/>
    </font>
    <font>
      <b/>
      <u val="singleAccounting"/>
      <sz val="16"/>
      <color theme="1"/>
      <name val="Calibri"/>
      <family val="2"/>
      <charset val="177"/>
    </font>
    <font>
      <b/>
      <u val="singleAccounting"/>
      <sz val="11"/>
      <color theme="1"/>
      <name val="Aptos Narrow"/>
      <family val="2"/>
      <charset val="177"/>
      <scheme val="minor"/>
    </font>
    <font>
      <sz val="22"/>
      <name val="Calibri"/>
      <family val="2"/>
    </font>
    <font>
      <b/>
      <u val="singleAccounting"/>
      <sz val="16"/>
      <color rgb="FFFF0000"/>
      <name val="Calibri"/>
      <family val="2"/>
      <charset val="177"/>
    </font>
    <font>
      <b/>
      <sz val="22"/>
      <color rgb="FFFF0000"/>
      <name val="Calibri"/>
      <family val="2"/>
    </font>
    <font>
      <sz val="22"/>
      <color rgb="FFFF0000"/>
      <name val="Calibri"/>
      <family val="2"/>
    </font>
    <font>
      <i/>
      <sz val="16"/>
      <color theme="1"/>
      <name val="Calibri"/>
      <family val="2"/>
    </font>
  </fonts>
  <fills count="18">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7"/>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92D050"/>
        <bgColor indexed="64"/>
      </patternFill>
    </fill>
    <fill>
      <patternFill patternType="solid">
        <fgColor theme="9" tint="0.39997558519241921"/>
        <bgColor indexed="64"/>
      </patternFill>
    </fill>
    <fill>
      <patternFill patternType="solid">
        <fgColor theme="7" tint="0.7999816888943144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theme="1" tint="0.499984740745262"/>
      </right>
      <top style="thin">
        <color theme="1" tint="0.499984740745262"/>
      </top>
      <bottom style="thin">
        <color theme="1" tint="0.499984740745262"/>
      </bottom>
      <diagonal/>
    </border>
    <border>
      <left style="medium">
        <color indexed="64"/>
      </left>
      <right style="thin">
        <color theme="1" tint="0.499984740745262"/>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theme="1" tint="0.499984740745262"/>
      </left>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style="medium">
        <color indexed="64"/>
      </left>
      <right style="thin">
        <color indexed="64"/>
      </right>
      <top style="medium">
        <color indexed="64"/>
      </top>
      <bottom/>
      <diagonal/>
    </border>
    <border>
      <left style="medium">
        <color indexed="64"/>
      </left>
      <right style="thin">
        <color theme="2" tint="-9.9978637043366805E-2"/>
      </right>
      <top style="medium">
        <color indexed="64"/>
      </top>
      <bottom style="thin">
        <color theme="2" tint="-9.9978637043366805E-2"/>
      </bottom>
      <diagonal/>
    </border>
    <border>
      <left style="thin">
        <color theme="2" tint="-9.9978637043366805E-2"/>
      </left>
      <right/>
      <top style="medium">
        <color indexed="64"/>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theme="1" tint="0.499984740745262"/>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theme="1" tint="0.499984740745262"/>
      </left>
      <right style="thin">
        <color theme="1" tint="0.499984740745262"/>
      </right>
      <top/>
      <bottom style="thin">
        <color theme="1" tint="0.499984740745262"/>
      </bottom>
      <diagonal/>
    </border>
    <border>
      <left style="medium">
        <color indexed="64"/>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top style="thin">
        <color theme="1" tint="0.499984740745262"/>
      </top>
      <bottom style="medium">
        <color indexed="64"/>
      </bottom>
      <diagonal/>
    </border>
    <border>
      <left/>
      <right/>
      <top style="thin">
        <color indexed="64"/>
      </top>
      <bottom style="medium">
        <color indexed="64"/>
      </bottom>
      <diagonal/>
    </border>
  </borders>
  <cellStyleXfs count="295">
    <xf numFmtId="0" fontId="0" fillId="0" borderId="0"/>
    <xf numFmtId="0" fontId="12" fillId="0" borderId="0"/>
    <xf numFmtId="43" fontId="12" fillId="0" borderId="0" applyFont="0" applyFill="0" applyBorder="0" applyAlignment="0" applyProtection="0"/>
    <xf numFmtId="0" fontId="12" fillId="0" borderId="0"/>
    <xf numFmtId="0" fontId="13" fillId="0" borderId="0"/>
    <xf numFmtId="166"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166" fontId="11" fillId="0" borderId="0" applyFont="0" applyFill="0" applyBorder="0" applyAlignment="0" applyProtection="0"/>
    <xf numFmtId="0" fontId="14" fillId="0" borderId="0"/>
    <xf numFmtId="0" fontId="12" fillId="0" borderId="0"/>
    <xf numFmtId="0" fontId="14" fillId="0" borderId="0"/>
    <xf numFmtId="0" fontId="13" fillId="0" borderId="0"/>
    <xf numFmtId="0" fontId="12" fillId="0" borderId="0"/>
    <xf numFmtId="0" fontId="12" fillId="0" borderId="0"/>
    <xf numFmtId="0" fontId="10" fillId="0" borderId="0"/>
    <xf numFmtId="0" fontId="10" fillId="0" borderId="0"/>
    <xf numFmtId="0" fontId="9" fillId="0" borderId="0"/>
    <xf numFmtId="0" fontId="9" fillId="0" borderId="0"/>
    <xf numFmtId="0" fontId="18" fillId="0" borderId="0"/>
    <xf numFmtId="0" fontId="9" fillId="0" borderId="0"/>
    <xf numFmtId="167" fontId="9" fillId="0" borderId="0" applyFont="0" applyFill="0" applyBorder="0" applyAlignment="0" applyProtection="0"/>
    <xf numFmtId="0" fontId="9" fillId="0" borderId="0"/>
    <xf numFmtId="0" fontId="8" fillId="0" borderId="0"/>
    <xf numFmtId="0" fontId="8" fillId="0" borderId="0"/>
    <xf numFmtId="43" fontId="8" fillId="0" borderId="0" applyFont="0" applyFill="0" applyBorder="0" applyAlignment="0" applyProtection="0"/>
    <xf numFmtId="0" fontId="8" fillId="0" borderId="0"/>
    <xf numFmtId="0" fontId="7" fillId="0" borderId="0"/>
    <xf numFmtId="166" fontId="8" fillId="0" borderId="0" applyFont="0" applyFill="0" applyBorder="0" applyAlignment="0" applyProtection="0"/>
    <xf numFmtId="9" fontId="8" fillId="0" borderId="0" applyFont="0" applyFill="0" applyBorder="0" applyAlignment="0" applyProtection="0"/>
    <xf numFmtId="165" fontId="8" fillId="0" borderId="0" applyFont="0" applyFill="0" applyBorder="0" applyAlignment="0" applyProtection="0"/>
    <xf numFmtId="166" fontId="11" fillId="0" borderId="0" applyFont="0" applyFill="0" applyBorder="0" applyAlignment="0" applyProtection="0"/>
    <xf numFmtId="0" fontId="8" fillId="0" borderId="0"/>
    <xf numFmtId="0" fontId="7"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6" fillId="0" borderId="0"/>
    <xf numFmtId="0" fontId="6" fillId="0" borderId="0"/>
    <xf numFmtId="167" fontId="6" fillId="0" borderId="0" applyFont="0" applyFill="0" applyBorder="0" applyAlignment="0" applyProtection="0"/>
    <xf numFmtId="0" fontId="6" fillId="0" borderId="0"/>
    <xf numFmtId="0" fontId="6" fillId="0" borderId="0"/>
    <xf numFmtId="166" fontId="8" fillId="0" borderId="0" applyFont="0" applyFill="0" applyBorder="0" applyAlignment="0" applyProtection="0"/>
    <xf numFmtId="165" fontId="8" fillId="0" borderId="0" applyFont="0" applyFill="0" applyBorder="0" applyAlignment="0" applyProtection="0"/>
    <xf numFmtId="166" fontId="11" fillId="0" borderId="0" applyFont="0" applyFill="0" applyBorder="0" applyAlignment="0" applyProtection="0"/>
    <xf numFmtId="0" fontId="6" fillId="0" borderId="0"/>
    <xf numFmtId="0" fontId="6" fillId="0" borderId="0"/>
    <xf numFmtId="166" fontId="6" fillId="0" borderId="0" applyFont="0" applyFill="0" applyBorder="0" applyAlignment="0" applyProtection="0"/>
    <xf numFmtId="0" fontId="6" fillId="0" borderId="0"/>
    <xf numFmtId="0" fontId="6" fillId="0" borderId="0"/>
    <xf numFmtId="166" fontId="8" fillId="0" borderId="0" applyFont="0" applyFill="0" applyBorder="0" applyAlignment="0" applyProtection="0"/>
    <xf numFmtId="165" fontId="8" fillId="0" borderId="0" applyFont="0" applyFill="0" applyBorder="0" applyAlignment="0" applyProtection="0"/>
    <xf numFmtId="166"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66" fontId="6" fillId="0" borderId="0" applyFont="0" applyFill="0" applyBorder="0" applyAlignment="0" applyProtection="0"/>
    <xf numFmtId="0" fontId="6" fillId="0" borderId="0"/>
    <xf numFmtId="44" fontId="11"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5" fillId="0" borderId="0"/>
    <xf numFmtId="0" fontId="15" fillId="0" borderId="0"/>
    <xf numFmtId="0" fontId="8" fillId="0" borderId="0"/>
    <xf numFmtId="0" fontId="4" fillId="0" borderId="0"/>
    <xf numFmtId="0" fontId="28" fillId="0" borderId="0"/>
    <xf numFmtId="166" fontId="4" fillId="0" borderId="0" applyFont="0" applyFill="0" applyBorder="0" applyAlignment="0" applyProtection="0"/>
    <xf numFmtId="44" fontId="8" fillId="0" borderId="0" applyFont="0" applyFill="0" applyBorder="0" applyAlignment="0" applyProtection="0"/>
    <xf numFmtId="0" fontId="4" fillId="0" borderId="0"/>
    <xf numFmtId="166" fontId="8" fillId="0" borderId="0" applyFont="0" applyFill="0" applyBorder="0" applyAlignment="0" applyProtection="0"/>
    <xf numFmtId="0" fontId="15" fillId="0" borderId="0"/>
    <xf numFmtId="43" fontId="8" fillId="0" borderId="0" applyFont="0" applyFill="0" applyBorder="0" applyAlignment="0" applyProtection="0"/>
    <xf numFmtId="0" fontId="4" fillId="0" borderId="0"/>
    <xf numFmtId="0" fontId="4" fillId="0" borderId="0"/>
    <xf numFmtId="166" fontId="4" fillId="0" borderId="0" applyFont="0" applyFill="0" applyBorder="0" applyAlignment="0" applyProtection="0"/>
    <xf numFmtId="0" fontId="4" fillId="0" borderId="0"/>
    <xf numFmtId="166"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4" fillId="0" borderId="0"/>
    <xf numFmtId="166" fontId="4" fillId="0" borderId="0" applyFont="0" applyFill="0" applyBorder="0" applyAlignment="0" applyProtection="0"/>
    <xf numFmtId="0" fontId="3" fillId="0" borderId="0"/>
    <xf numFmtId="166" fontId="8" fillId="0" borderId="0" applyFont="0" applyFill="0" applyBorder="0" applyAlignment="0" applyProtection="0"/>
    <xf numFmtId="165" fontId="8"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166" fontId="8" fillId="0" borderId="0" applyFont="0" applyFill="0" applyBorder="0" applyAlignment="0" applyProtection="0"/>
    <xf numFmtId="165" fontId="8"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166" fontId="8" fillId="0" borderId="0" applyFont="0" applyFill="0" applyBorder="0" applyAlignment="0" applyProtection="0"/>
    <xf numFmtId="165" fontId="8"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166" fontId="3" fillId="0" borderId="0" applyFont="0" applyFill="0" applyBorder="0" applyAlignment="0" applyProtection="0"/>
    <xf numFmtId="0" fontId="3" fillId="0" borderId="0"/>
    <xf numFmtId="0" fontId="3" fillId="0" borderId="0"/>
    <xf numFmtId="166" fontId="8" fillId="0" borderId="0" applyFont="0" applyFill="0" applyBorder="0" applyAlignment="0" applyProtection="0"/>
    <xf numFmtId="165" fontId="8"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166" fontId="3" fillId="0" borderId="0" applyFont="0" applyFill="0" applyBorder="0" applyAlignment="0" applyProtection="0"/>
    <xf numFmtId="0" fontId="3" fillId="0" borderId="0"/>
    <xf numFmtId="166" fontId="8" fillId="0" borderId="0" applyFont="0" applyFill="0" applyBorder="0" applyAlignment="0" applyProtection="0"/>
    <xf numFmtId="0" fontId="3" fillId="0" borderId="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0" fontId="3" fillId="0" borderId="0"/>
    <xf numFmtId="166" fontId="3" fillId="0" borderId="0" applyFont="0" applyFill="0" applyBorder="0" applyAlignment="0" applyProtection="0"/>
    <xf numFmtId="9" fontId="11" fillId="0" borderId="0" applyFont="0" applyFill="0" applyBorder="0" applyAlignment="0" applyProtection="0"/>
    <xf numFmtId="165" fontId="1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2" fillId="0" borderId="0"/>
    <xf numFmtId="166"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1"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0" borderId="0"/>
    <xf numFmtId="0" fontId="2" fillId="0" borderId="0"/>
    <xf numFmtId="166"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1"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44" fontId="11"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1" fillId="0" borderId="0"/>
    <xf numFmtId="0" fontId="2" fillId="0" borderId="0"/>
    <xf numFmtId="166" fontId="2" fillId="0" borderId="0" applyFont="0" applyFill="0" applyBorder="0" applyAlignment="0" applyProtection="0"/>
    <xf numFmtId="44" fontId="1" fillId="0" borderId="0" applyFont="0" applyFill="0" applyBorder="0" applyAlignment="0" applyProtection="0"/>
    <xf numFmtId="0" fontId="2" fillId="0" borderId="0"/>
    <xf numFmtId="166"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cellStyleXfs>
  <cellXfs count="424">
    <xf numFmtId="0" fontId="0" fillId="0" borderId="0" xfId="0"/>
    <xf numFmtId="0" fontId="0" fillId="0" borderId="0" xfId="0" applyAlignment="1">
      <alignment horizontal="center" vertical="center"/>
    </xf>
    <xf numFmtId="0" fontId="12" fillId="0" borderId="0" xfId="1"/>
    <xf numFmtId="0" fontId="12" fillId="0" borderId="0" xfId="1" applyAlignment="1">
      <alignment horizontal="center" vertical="center"/>
    </xf>
    <xf numFmtId="0" fontId="12" fillId="0" borderId="0" xfId="1" applyAlignment="1">
      <alignment horizontal="center"/>
    </xf>
    <xf numFmtId="0" fontId="22" fillId="0" borderId="0" xfId="0" applyFont="1"/>
    <xf numFmtId="0" fontId="23" fillId="0" borderId="0" xfId="1" applyFont="1"/>
    <xf numFmtId="169" fontId="23" fillId="0" borderId="0" xfId="1" applyNumberFormat="1" applyFont="1"/>
    <xf numFmtId="10" fontId="16" fillId="9" borderId="1" xfId="154" applyNumberFormat="1" applyFont="1" applyFill="1" applyBorder="1" applyAlignment="1" applyProtection="1">
      <alignment horizontal="center" vertical="center"/>
      <protection locked="0"/>
    </xf>
    <xf numFmtId="167" fontId="26" fillId="0" borderId="2" xfId="45" applyFont="1" applyFill="1" applyBorder="1" applyAlignment="1" applyProtection="1">
      <alignment horizontal="right" vertical="center"/>
    </xf>
    <xf numFmtId="169" fontId="35" fillId="12" borderId="37" xfId="21" applyNumberFormat="1" applyFont="1" applyFill="1" applyBorder="1" applyAlignment="1" applyProtection="1">
      <alignment horizontal="center" vertical="center"/>
    </xf>
    <xf numFmtId="0" fontId="21" fillId="0" borderId="21" xfId="18" applyFont="1" applyBorder="1" applyAlignment="1">
      <alignment horizontal="right" vertical="center"/>
    </xf>
    <xf numFmtId="0" fontId="21" fillId="7" borderId="47" xfId="18" applyFont="1" applyFill="1" applyBorder="1" applyAlignment="1">
      <alignment horizontal="right" vertical="center"/>
    </xf>
    <xf numFmtId="0" fontId="21" fillId="7" borderId="17" xfId="18" applyFont="1" applyFill="1" applyBorder="1" applyAlignment="1">
      <alignment horizontal="right" vertical="center"/>
    </xf>
    <xf numFmtId="0" fontId="21" fillId="6" borderId="34" xfId="18" applyFont="1" applyFill="1" applyBorder="1" applyAlignment="1">
      <alignment horizontal="right" vertical="center"/>
    </xf>
    <xf numFmtId="0" fontId="21" fillId="13" borderId="35" xfId="18" applyFont="1" applyFill="1" applyBorder="1" applyAlignment="1">
      <alignment horizontal="right" vertical="center"/>
    </xf>
    <xf numFmtId="0" fontId="21" fillId="0" borderId="48" xfId="18" applyFont="1" applyBorder="1" applyAlignment="1">
      <alignment horizontal="right" vertical="center"/>
    </xf>
    <xf numFmtId="0" fontId="21" fillId="6" borderId="24" xfId="18" applyFont="1" applyFill="1" applyBorder="1" applyAlignment="1">
      <alignment horizontal="right" vertical="center"/>
    </xf>
    <xf numFmtId="0" fontId="21" fillId="13" borderId="27" xfId="18" applyFont="1" applyFill="1" applyBorder="1" applyAlignment="1">
      <alignment horizontal="right" vertical="center"/>
    </xf>
    <xf numFmtId="0" fontId="21" fillId="6" borderId="50" xfId="18" applyFont="1" applyFill="1" applyBorder="1" applyAlignment="1">
      <alignment horizontal="right" vertical="center"/>
    </xf>
    <xf numFmtId="169" fontId="35" fillId="12" borderId="20" xfId="21" applyNumberFormat="1" applyFont="1" applyFill="1" applyBorder="1" applyAlignment="1" applyProtection="1">
      <alignment horizontal="center" vertical="center"/>
    </xf>
    <xf numFmtId="167" fontId="33" fillId="0" borderId="1" xfId="45" applyFont="1" applyFill="1" applyBorder="1" applyAlignment="1" applyProtection="1">
      <alignment horizontal="right" vertical="top"/>
    </xf>
    <xf numFmtId="9" fontId="26" fillId="0" borderId="1" xfId="8" applyNumberFormat="1" applyFont="1" applyFill="1" applyBorder="1" applyAlignment="1" applyProtection="1">
      <alignment horizontal="center" vertical="center" readingOrder="1"/>
    </xf>
    <xf numFmtId="166" fontId="26" fillId="0" borderId="1" xfId="8" applyFont="1" applyFill="1" applyBorder="1" applyAlignment="1" applyProtection="1">
      <alignment horizontal="right" wrapText="1" readingOrder="2"/>
    </xf>
    <xf numFmtId="166" fontId="26" fillId="0" borderId="1" xfId="8" applyFont="1" applyFill="1" applyBorder="1" applyAlignment="1" applyProtection="1">
      <alignment horizontal="right" wrapText="1"/>
    </xf>
    <xf numFmtId="168" fontId="26" fillId="0" borderId="1" xfId="8" applyNumberFormat="1" applyFont="1" applyFill="1" applyBorder="1" applyAlignment="1" applyProtection="1">
      <alignment horizontal="right" wrapText="1"/>
    </xf>
    <xf numFmtId="166" fontId="26" fillId="12" borderId="1" xfId="8" applyFont="1" applyFill="1" applyBorder="1" applyAlignment="1" applyProtection="1">
      <alignment horizontal="right" wrapText="1"/>
    </xf>
    <xf numFmtId="2" fontId="26" fillId="0" borderId="1" xfId="8" applyNumberFormat="1" applyFont="1" applyFill="1" applyBorder="1" applyAlignment="1" applyProtection="1">
      <alignment horizontal="right" wrapText="1"/>
    </xf>
    <xf numFmtId="169" fontId="35" fillId="12" borderId="21" xfId="21" applyNumberFormat="1" applyFont="1" applyFill="1" applyBorder="1" applyAlignment="1" applyProtection="1">
      <alignment horizontal="center" vertical="center"/>
    </xf>
    <xf numFmtId="167" fontId="33" fillId="0" borderId="55" xfId="45" applyFont="1" applyFill="1" applyBorder="1" applyAlignment="1" applyProtection="1">
      <alignment horizontal="right" vertical="top"/>
    </xf>
    <xf numFmtId="167" fontId="26" fillId="0" borderId="57" xfId="45" applyFont="1" applyFill="1" applyBorder="1" applyAlignment="1" applyProtection="1">
      <alignment horizontal="right" vertical="center"/>
    </xf>
    <xf numFmtId="168" fontId="26" fillId="0" borderId="8" xfId="8" applyNumberFormat="1" applyFont="1" applyFill="1" applyBorder="1" applyAlignment="1" applyProtection="1">
      <alignment horizontal="right" wrapText="1"/>
    </xf>
    <xf numFmtId="168" fontId="41" fillId="0" borderId="1" xfId="8" applyNumberFormat="1" applyFont="1" applyFill="1" applyBorder="1" applyAlignment="1" applyProtection="1">
      <alignment horizontal="center" wrapText="1"/>
    </xf>
    <xf numFmtId="168" fontId="41" fillId="0" borderId="8" xfId="8" applyNumberFormat="1" applyFont="1" applyFill="1" applyBorder="1" applyAlignment="1" applyProtection="1">
      <alignment horizontal="center" wrapText="1"/>
    </xf>
    <xf numFmtId="167" fontId="26" fillId="0" borderId="1" xfId="21" applyFont="1" applyFill="1" applyBorder="1" applyAlignment="1" applyProtection="1">
      <alignment horizontal="right" vertical="center"/>
    </xf>
    <xf numFmtId="167" fontId="26" fillId="0" borderId="8" xfId="21" applyFont="1" applyFill="1" applyBorder="1" applyAlignment="1" applyProtection="1">
      <alignment horizontal="right" vertical="center"/>
    </xf>
    <xf numFmtId="166" fontId="26" fillId="0" borderId="8" xfId="8" applyFont="1" applyFill="1" applyBorder="1" applyAlignment="1" applyProtection="1">
      <alignment horizontal="right" wrapText="1" readingOrder="2"/>
    </xf>
    <xf numFmtId="166" fontId="26" fillId="0" borderId="8" xfId="8" applyFont="1" applyFill="1" applyBorder="1" applyAlignment="1" applyProtection="1">
      <alignment horizontal="right" wrapText="1"/>
    </xf>
    <xf numFmtId="166" fontId="26" fillId="12" borderId="8" xfId="8" applyFont="1" applyFill="1" applyBorder="1" applyAlignment="1" applyProtection="1">
      <alignment horizontal="right" wrapText="1"/>
    </xf>
    <xf numFmtId="170" fontId="23" fillId="0" borderId="0" xfId="8" applyNumberFormat="1" applyFont="1"/>
    <xf numFmtId="0" fontId="20" fillId="2" borderId="22" xfId="17" applyFont="1" applyFill="1" applyBorder="1" applyAlignment="1">
      <alignment horizontal="center" vertical="center" wrapText="1"/>
    </xf>
    <xf numFmtId="0" fontId="21" fillId="0" borderId="0" xfId="18" applyFont="1" applyAlignment="1">
      <alignment horizontal="right" vertical="center"/>
    </xf>
    <xf numFmtId="0" fontId="21" fillId="0" borderId="51" xfId="18" applyFont="1" applyBorder="1" applyAlignment="1">
      <alignment vertical="center"/>
    </xf>
    <xf numFmtId="0" fontId="21" fillId="0" borderId="32" xfId="18" applyFont="1" applyBorder="1" applyAlignment="1">
      <alignment horizontal="right" vertical="center"/>
    </xf>
    <xf numFmtId="167" fontId="26" fillId="15" borderId="2" xfId="45" applyFont="1" applyFill="1" applyBorder="1" applyAlignment="1" applyProtection="1">
      <alignment horizontal="right" vertical="center"/>
    </xf>
    <xf numFmtId="167" fontId="33" fillId="15" borderId="1" xfId="45" applyFont="1" applyFill="1" applyBorder="1" applyAlignment="1" applyProtection="1">
      <alignment horizontal="right" vertical="top"/>
    </xf>
    <xf numFmtId="169" fontId="16" fillId="0" borderId="7" xfId="21" applyNumberFormat="1" applyFont="1" applyFill="1" applyBorder="1" applyAlignment="1" applyProtection="1">
      <alignment horizontal="center" vertical="center"/>
    </xf>
    <xf numFmtId="169" fontId="16" fillId="0" borderId="61" xfId="21" applyNumberFormat="1" applyFont="1" applyFill="1" applyBorder="1" applyAlignment="1" applyProtection="1">
      <alignment horizontal="center" vertical="center"/>
    </xf>
    <xf numFmtId="169" fontId="16" fillId="0" borderId="11" xfId="21" applyNumberFormat="1" applyFont="1" applyFill="1" applyBorder="1" applyAlignment="1" applyProtection="1">
      <alignment horizontal="center" vertical="center"/>
    </xf>
    <xf numFmtId="169" fontId="16" fillId="8" borderId="11" xfId="21" applyNumberFormat="1" applyFont="1" applyFill="1" applyBorder="1" applyAlignment="1" applyProtection="1">
      <alignment horizontal="center" vertical="center"/>
    </xf>
    <xf numFmtId="168" fontId="16" fillId="11" borderId="4" xfId="8" applyNumberFormat="1" applyFont="1" applyFill="1" applyBorder="1" applyAlignment="1" applyProtection="1">
      <alignment horizontal="right" vertical="center" wrapText="1" indent="1"/>
    </xf>
    <xf numFmtId="168" fontId="26" fillId="0" borderId="62" xfId="8" applyNumberFormat="1" applyFont="1" applyBorder="1" applyAlignment="1" applyProtection="1">
      <alignment horizontal="right" vertical="center"/>
    </xf>
    <xf numFmtId="168" fontId="16" fillId="0" borderId="5" xfId="8" applyNumberFormat="1" applyFont="1" applyBorder="1" applyAlignment="1" applyProtection="1">
      <alignment horizontal="right" vertical="center"/>
    </xf>
    <xf numFmtId="168" fontId="26" fillId="0" borderId="8" xfId="8" applyNumberFormat="1" applyFont="1" applyBorder="1" applyAlignment="1" applyProtection="1">
      <alignment horizontal="right" vertical="center"/>
    </xf>
    <xf numFmtId="168" fontId="16" fillId="0" borderId="8" xfId="8" applyNumberFormat="1" applyFont="1" applyBorder="1" applyAlignment="1" applyProtection="1">
      <alignment horizontal="right" vertical="center"/>
    </xf>
    <xf numFmtId="168" fontId="26" fillId="0" borderId="1" xfId="8" applyNumberFormat="1" applyFont="1" applyBorder="1" applyAlignment="1" applyProtection="1">
      <alignment horizontal="right" vertical="center"/>
    </xf>
    <xf numFmtId="168" fontId="16" fillId="0" borderId="1" xfId="8" applyNumberFormat="1" applyFont="1" applyBorder="1" applyAlignment="1" applyProtection="1">
      <alignment horizontal="right" vertical="center"/>
    </xf>
    <xf numFmtId="168" fontId="26" fillId="0" borderId="1" xfId="8" applyNumberFormat="1" applyFont="1" applyBorder="1" applyAlignment="1" applyProtection="1">
      <alignment horizontal="right"/>
    </xf>
    <xf numFmtId="168" fontId="37" fillId="0" borderId="0" xfId="8" applyNumberFormat="1" applyFont="1" applyBorder="1" applyAlignment="1" applyProtection="1">
      <alignment horizontal="right" vertical="center" indent="1"/>
    </xf>
    <xf numFmtId="168" fontId="37" fillId="0" borderId="0" xfId="8" applyNumberFormat="1" applyFont="1" applyBorder="1" applyAlignment="1" applyProtection="1">
      <alignment horizontal="center" vertical="center" wrapText="1"/>
    </xf>
    <xf numFmtId="168" fontId="17" fillId="0" borderId="54" xfId="8" applyNumberFormat="1" applyFont="1" applyBorder="1" applyAlignment="1" applyProtection="1">
      <alignment horizontal="center" vertical="center" wrapText="1"/>
    </xf>
    <xf numFmtId="168" fontId="17" fillId="0" borderId="60" xfId="8" applyNumberFormat="1" applyFont="1" applyBorder="1" applyAlignment="1" applyProtection="1">
      <alignment horizontal="center" vertical="center" wrapText="1"/>
    </xf>
    <xf numFmtId="168" fontId="17" fillId="0" borderId="34" xfId="8" applyNumberFormat="1" applyFont="1" applyBorder="1" applyAlignment="1" applyProtection="1">
      <alignment horizontal="center" vertical="center" wrapText="1"/>
    </xf>
    <xf numFmtId="168" fontId="17" fillId="8" borderId="34" xfId="8" applyNumberFormat="1" applyFont="1" applyFill="1" applyBorder="1" applyAlignment="1" applyProtection="1">
      <alignment horizontal="center" vertical="center" wrapText="1"/>
    </xf>
    <xf numFmtId="166" fontId="26" fillId="0" borderId="1" xfId="8" applyFont="1" applyFill="1" applyBorder="1" applyAlignment="1" applyProtection="1">
      <alignment horizontal="right" vertical="center" wrapText="1"/>
    </xf>
    <xf numFmtId="168" fontId="26" fillId="0" borderId="1" xfId="8" applyNumberFormat="1" applyFont="1" applyFill="1" applyBorder="1" applyAlignment="1" applyProtection="1">
      <alignment horizontal="center" vertical="center" wrapText="1"/>
    </xf>
    <xf numFmtId="168" fontId="26" fillId="0" borderId="1" xfId="28" applyNumberFormat="1" applyFont="1" applyFill="1" applyBorder="1" applyAlignment="1" applyProtection="1">
      <alignment horizontal="center" vertical="center" wrapText="1"/>
    </xf>
    <xf numFmtId="168" fontId="26" fillId="0" borderId="0" xfId="8" applyNumberFormat="1" applyFont="1" applyAlignment="1" applyProtection="1">
      <alignment horizontal="center" vertical="center"/>
    </xf>
    <xf numFmtId="168" fontId="16" fillId="0" borderId="0" xfId="8" applyNumberFormat="1" applyFont="1" applyBorder="1" applyAlignment="1" applyProtection="1">
      <alignment horizontal="right" vertical="center" wrapText="1" indent="1"/>
    </xf>
    <xf numFmtId="168" fontId="16" fillId="0" borderId="5" xfId="8" applyNumberFormat="1" applyFont="1" applyFill="1" applyBorder="1" applyAlignment="1" applyProtection="1">
      <alignment vertical="center" wrapText="1"/>
    </xf>
    <xf numFmtId="168" fontId="26" fillId="0" borderId="55" xfId="8" applyNumberFormat="1" applyFont="1" applyFill="1" applyBorder="1" applyAlignment="1" applyProtection="1">
      <alignment vertical="center" wrapText="1"/>
    </xf>
    <xf numFmtId="168" fontId="16" fillId="0" borderId="55" xfId="8" applyNumberFormat="1" applyFont="1" applyBorder="1" applyAlignment="1" applyProtection="1">
      <alignment horizontal="right" vertical="center"/>
    </xf>
    <xf numFmtId="168" fontId="16" fillId="0" borderId="34" xfId="8" applyNumberFormat="1" applyFont="1" applyBorder="1" applyAlignment="1" applyProtection="1">
      <alignment horizontal="center" vertical="center"/>
    </xf>
    <xf numFmtId="168" fontId="26" fillId="0" borderId="1" xfId="8" applyNumberFormat="1" applyFont="1" applyFill="1" applyBorder="1" applyAlignment="1" applyProtection="1">
      <alignment vertical="center" wrapText="1"/>
    </xf>
    <xf numFmtId="168" fontId="26" fillId="15" borderId="1" xfId="8" applyNumberFormat="1" applyFont="1" applyFill="1" applyBorder="1" applyAlignment="1" applyProtection="1">
      <alignment vertical="center" wrapText="1"/>
    </xf>
    <xf numFmtId="168" fontId="16" fillId="15" borderId="1" xfId="8" applyNumberFormat="1" applyFont="1" applyFill="1" applyBorder="1" applyAlignment="1" applyProtection="1">
      <alignment horizontal="right" vertical="center"/>
    </xf>
    <xf numFmtId="168" fontId="16" fillId="8" borderId="34" xfId="8" applyNumberFormat="1" applyFont="1" applyFill="1" applyBorder="1" applyAlignment="1" applyProtection="1">
      <alignment horizontal="center" vertical="center"/>
    </xf>
    <xf numFmtId="168" fontId="26" fillId="15" borderId="1" xfId="28" applyNumberFormat="1" applyFont="1" applyFill="1" applyBorder="1" applyAlignment="1" applyProtection="1">
      <alignment vertical="center" wrapText="1"/>
    </xf>
    <xf numFmtId="168" fontId="16" fillId="15" borderId="1" xfId="8" applyNumberFormat="1" applyFont="1" applyFill="1" applyBorder="1" applyAlignment="1" applyProtection="1">
      <alignment vertical="center" wrapText="1"/>
    </xf>
    <xf numFmtId="168" fontId="16" fillId="0" borderId="1" xfId="8" applyNumberFormat="1" applyFont="1" applyFill="1" applyBorder="1" applyAlignment="1" applyProtection="1">
      <alignment vertical="center" wrapText="1"/>
    </xf>
    <xf numFmtId="2" fontId="26" fillId="12" borderId="1" xfId="8" applyNumberFormat="1" applyFont="1" applyFill="1" applyBorder="1" applyAlignment="1" applyProtection="1">
      <alignment horizontal="right" wrapText="1"/>
    </xf>
    <xf numFmtId="168" fontId="16" fillId="0" borderId="1" xfId="8" applyNumberFormat="1" applyFont="1" applyBorder="1" applyAlignment="1" applyProtection="1">
      <alignment horizontal="center" vertical="center"/>
    </xf>
    <xf numFmtId="0" fontId="26" fillId="0" borderId="1" xfId="8" applyNumberFormat="1" applyFont="1" applyFill="1" applyBorder="1" applyAlignment="1" applyProtection="1">
      <alignment horizontal="right" wrapText="1"/>
    </xf>
    <xf numFmtId="168" fontId="26" fillId="0" borderId="0" xfId="28" applyNumberFormat="1" applyFont="1" applyFill="1" applyBorder="1" applyAlignment="1" applyProtection="1">
      <alignment horizontal="center" vertical="center" wrapText="1"/>
    </xf>
    <xf numFmtId="168" fontId="13" fillId="0" borderId="0" xfId="8" applyNumberFormat="1" applyFont="1" applyAlignment="1" applyProtection="1">
      <alignment horizontal="right" vertical="center" indent="1"/>
    </xf>
    <xf numFmtId="169" fontId="19" fillId="0" borderId="43" xfId="0" applyNumberFormat="1" applyFont="1" applyBorder="1" applyAlignment="1">
      <alignment horizontal="center" vertical="center"/>
    </xf>
    <xf numFmtId="169" fontId="44" fillId="0" borderId="9" xfId="1" applyNumberFormat="1" applyFont="1" applyBorder="1" applyAlignment="1">
      <alignment horizontal="center"/>
    </xf>
    <xf numFmtId="169" fontId="44" fillId="0" borderId="11" xfId="1" applyNumberFormat="1" applyFont="1" applyBorder="1" applyAlignment="1">
      <alignment horizontal="center"/>
    </xf>
    <xf numFmtId="167" fontId="26" fillId="0" borderId="4" xfId="21" applyFont="1" applyFill="1" applyBorder="1" applyAlignment="1" applyProtection="1">
      <alignment horizontal="right" vertical="center"/>
    </xf>
    <xf numFmtId="168" fontId="26" fillId="0" borderId="4" xfId="8" applyNumberFormat="1" applyFont="1" applyBorder="1" applyAlignment="1" applyProtection="1">
      <alignment horizontal="right" vertical="center"/>
    </xf>
    <xf numFmtId="168" fontId="16" fillId="0" borderId="4" xfId="8" applyNumberFormat="1" applyFont="1" applyBorder="1" applyAlignment="1" applyProtection="1">
      <alignment horizontal="right" vertical="center"/>
    </xf>
    <xf numFmtId="9" fontId="26" fillId="0" borderId="8" xfId="8" applyNumberFormat="1" applyFont="1" applyFill="1" applyBorder="1" applyAlignment="1" applyProtection="1">
      <alignment horizontal="center" vertical="center" readingOrder="1"/>
    </xf>
    <xf numFmtId="166" fontId="29" fillId="0" borderId="1" xfId="8" applyFont="1" applyFill="1" applyBorder="1" applyAlignment="1" applyProtection="1">
      <alignment horizontal="right" wrapText="1"/>
    </xf>
    <xf numFmtId="168" fontId="29" fillId="0" borderId="1" xfId="8" applyNumberFormat="1" applyFont="1" applyBorder="1" applyAlignment="1" applyProtection="1">
      <alignment horizontal="right"/>
    </xf>
    <xf numFmtId="168" fontId="29" fillId="0" borderId="1" xfId="8" applyNumberFormat="1" applyFont="1" applyFill="1" applyBorder="1" applyAlignment="1" applyProtection="1">
      <alignment horizontal="right" wrapText="1"/>
    </xf>
    <xf numFmtId="9" fontId="29" fillId="12" borderId="1" xfId="8" applyNumberFormat="1" applyFont="1" applyFill="1" applyBorder="1" applyAlignment="1" applyProtection="1">
      <alignment horizontal="center" vertical="center" readingOrder="1"/>
    </xf>
    <xf numFmtId="166" fontId="26" fillId="0" borderId="1" xfId="8" applyFont="1" applyFill="1" applyBorder="1" applyAlignment="1" applyProtection="1">
      <alignment horizontal="right" vertical="center" wrapText="1" readingOrder="2"/>
    </xf>
    <xf numFmtId="169" fontId="16" fillId="0" borderId="1" xfId="21" applyNumberFormat="1" applyFont="1" applyFill="1" applyBorder="1" applyAlignment="1" applyProtection="1">
      <alignment horizontal="center" vertical="center"/>
    </xf>
    <xf numFmtId="169" fontId="35" fillId="12" borderId="1" xfId="21" applyNumberFormat="1" applyFont="1" applyFill="1" applyBorder="1" applyAlignment="1" applyProtection="1">
      <alignment horizontal="center" vertical="center"/>
    </xf>
    <xf numFmtId="168" fontId="17" fillId="0" borderId="1" xfId="8" applyNumberFormat="1" applyFont="1" applyBorder="1" applyAlignment="1" applyProtection="1">
      <alignment horizontal="center" vertical="center" wrapText="1"/>
    </xf>
    <xf numFmtId="168" fontId="26" fillId="0" borderId="1" xfId="8" applyNumberFormat="1" applyFont="1" applyFill="1" applyBorder="1" applyAlignment="1" applyProtection="1">
      <alignment horizontal="left" vertical="center" readingOrder="1"/>
    </xf>
    <xf numFmtId="166" fontId="26" fillId="0" borderId="1" xfId="28" applyFont="1" applyFill="1" applyBorder="1" applyAlignment="1" applyProtection="1">
      <alignment horizontal="right" vertical="center" wrapText="1" readingOrder="2"/>
    </xf>
    <xf numFmtId="166" fontId="26" fillId="0" borderId="1" xfId="28" applyFont="1" applyFill="1" applyBorder="1" applyAlignment="1" applyProtection="1">
      <alignment horizontal="right" vertical="center" wrapText="1"/>
    </xf>
    <xf numFmtId="0" fontId="26" fillId="0" borderId="1" xfId="8" applyNumberFormat="1" applyFont="1" applyFill="1" applyBorder="1" applyAlignment="1" applyProtection="1">
      <alignment horizontal="right" vertical="center" wrapText="1"/>
    </xf>
    <xf numFmtId="169" fontId="34" fillId="0" borderId="1" xfId="155" applyNumberFormat="1" applyFont="1" applyBorder="1" applyAlignment="1" applyProtection="1">
      <alignment horizontal="right" vertical="center"/>
    </xf>
    <xf numFmtId="169" fontId="34" fillId="0" borderId="1" xfId="155" applyNumberFormat="1" applyFont="1" applyBorder="1" applyAlignment="1" applyProtection="1">
      <alignment horizontal="center" vertical="center"/>
    </xf>
    <xf numFmtId="167" fontId="33" fillId="15" borderId="4" xfId="45" applyFont="1" applyFill="1" applyBorder="1" applyAlignment="1" applyProtection="1">
      <alignment horizontal="right" vertical="top"/>
    </xf>
    <xf numFmtId="168" fontId="26" fillId="15" borderId="4" xfId="28" applyNumberFormat="1" applyFont="1" applyFill="1" applyBorder="1" applyAlignment="1" applyProtection="1">
      <alignment vertical="center" wrapText="1"/>
    </xf>
    <xf numFmtId="168" fontId="16" fillId="15" borderId="4" xfId="8" applyNumberFormat="1" applyFont="1" applyFill="1" applyBorder="1" applyAlignment="1" applyProtection="1">
      <alignment horizontal="right" vertical="center"/>
    </xf>
    <xf numFmtId="168" fontId="16" fillId="8" borderId="18" xfId="8" applyNumberFormat="1" applyFont="1" applyFill="1" applyBorder="1" applyAlignment="1" applyProtection="1">
      <alignment horizontal="center" vertical="center"/>
    </xf>
    <xf numFmtId="168" fontId="26" fillId="0" borderId="1" xfId="28" applyNumberFormat="1" applyFont="1" applyFill="1" applyBorder="1" applyAlignment="1" applyProtection="1">
      <alignment vertical="center" wrapText="1"/>
    </xf>
    <xf numFmtId="167" fontId="26" fillId="0" borderId="8" xfId="45" applyFont="1" applyFill="1" applyBorder="1" applyAlignment="1" applyProtection="1">
      <alignment horizontal="right" vertical="top"/>
    </xf>
    <xf numFmtId="168" fontId="26" fillId="0" borderId="8" xfId="28" applyNumberFormat="1" applyFont="1" applyFill="1" applyBorder="1" applyAlignment="1" applyProtection="1">
      <alignment vertical="center" wrapText="1"/>
    </xf>
    <xf numFmtId="168" fontId="16" fillId="0" borderId="8" xfId="8" applyNumberFormat="1" applyFont="1" applyBorder="1" applyAlignment="1" applyProtection="1">
      <alignment horizontal="center" vertical="center"/>
    </xf>
    <xf numFmtId="0" fontId="46" fillId="0" borderId="52" xfId="18" applyFont="1" applyBorder="1" applyAlignment="1">
      <alignment horizontal="right" vertical="center"/>
    </xf>
    <xf numFmtId="169" fontId="47" fillId="0" borderId="13" xfId="0" applyNumberFormat="1" applyFont="1" applyBorder="1" applyAlignment="1">
      <alignment horizontal="center" vertical="center"/>
    </xf>
    <xf numFmtId="0" fontId="46" fillId="0" borderId="49" xfId="18" applyFont="1" applyBorder="1" applyAlignment="1">
      <alignment horizontal="right" vertical="center"/>
    </xf>
    <xf numFmtId="169" fontId="12" fillId="0" borderId="0" xfId="1" applyNumberFormat="1"/>
    <xf numFmtId="168" fontId="29" fillId="0" borderId="1" xfId="8" applyNumberFormat="1" applyFont="1" applyBorder="1" applyAlignment="1" applyProtection="1">
      <alignment horizontal="right" vertical="center"/>
    </xf>
    <xf numFmtId="9" fontId="26" fillId="0" borderId="55" xfId="8" applyNumberFormat="1" applyFont="1" applyFill="1" applyBorder="1" applyAlignment="1" applyProtection="1">
      <alignment horizontal="center" vertical="center" readingOrder="1"/>
    </xf>
    <xf numFmtId="10" fontId="16" fillId="9" borderId="12" xfId="154" applyNumberFormat="1" applyFont="1" applyFill="1" applyBorder="1" applyAlignment="1" applyProtection="1">
      <alignment horizontal="center" vertical="center"/>
      <protection locked="0"/>
    </xf>
    <xf numFmtId="166" fontId="26" fillId="0" borderId="55" xfId="8" applyFont="1" applyFill="1" applyBorder="1" applyAlignment="1" applyProtection="1">
      <alignment horizontal="right" vertical="center" wrapText="1" readingOrder="2"/>
    </xf>
    <xf numFmtId="166" fontId="26" fillId="0" borderId="55" xfId="8" applyFont="1" applyFill="1" applyBorder="1" applyAlignment="1" applyProtection="1">
      <alignment horizontal="right" vertical="center" wrapText="1"/>
    </xf>
    <xf numFmtId="168" fontId="16" fillId="0" borderId="55" xfId="8" applyNumberFormat="1" applyFont="1" applyFill="1" applyBorder="1" applyAlignment="1" applyProtection="1">
      <alignment horizontal="center" vertical="center" wrapText="1"/>
    </xf>
    <xf numFmtId="169" fontId="16" fillId="0" borderId="55" xfId="21" applyNumberFormat="1" applyFont="1" applyFill="1" applyBorder="1" applyAlignment="1" applyProtection="1">
      <alignment horizontal="center" vertical="center"/>
    </xf>
    <xf numFmtId="169" fontId="35" fillId="12" borderId="55" xfId="21" applyNumberFormat="1" applyFont="1" applyFill="1" applyBorder="1" applyAlignment="1" applyProtection="1">
      <alignment horizontal="center" vertical="center"/>
    </xf>
    <xf numFmtId="168" fontId="17" fillId="0" borderId="55" xfId="8" applyNumberFormat="1" applyFont="1" applyBorder="1" applyAlignment="1" applyProtection="1">
      <alignment horizontal="center" vertical="center" wrapText="1"/>
    </xf>
    <xf numFmtId="168" fontId="26" fillId="0" borderId="55" xfId="8" applyNumberFormat="1" applyFont="1" applyFill="1" applyBorder="1" applyAlignment="1" applyProtection="1">
      <alignment horizontal="left" vertical="center" readingOrder="1"/>
    </xf>
    <xf numFmtId="167" fontId="26" fillId="15" borderId="70" xfId="45" applyFont="1" applyFill="1" applyBorder="1" applyAlignment="1" applyProtection="1">
      <alignment horizontal="right" vertical="center"/>
    </xf>
    <xf numFmtId="169" fontId="16" fillId="8" borderId="13" xfId="21" applyNumberFormat="1" applyFont="1" applyFill="1" applyBorder="1" applyAlignment="1" applyProtection="1">
      <alignment horizontal="center" vertical="center"/>
    </xf>
    <xf numFmtId="169" fontId="35" fillId="12" borderId="72" xfId="21" applyNumberFormat="1" applyFont="1" applyFill="1" applyBorder="1" applyAlignment="1" applyProtection="1">
      <alignment horizontal="center" vertical="center"/>
    </xf>
    <xf numFmtId="168" fontId="17" fillId="8" borderId="35" xfId="8" applyNumberFormat="1" applyFont="1" applyFill="1" applyBorder="1" applyAlignment="1" applyProtection="1">
      <alignment horizontal="center" vertical="center" wrapText="1"/>
    </xf>
    <xf numFmtId="10" fontId="16" fillId="9" borderId="1" xfId="154" applyNumberFormat="1" applyFont="1" applyFill="1" applyBorder="1" applyAlignment="1" applyProtection="1">
      <alignment horizontal="center" vertical="center"/>
    </xf>
    <xf numFmtId="10" fontId="16" fillId="9" borderId="5" xfId="154" applyNumberFormat="1" applyFont="1" applyFill="1" applyBorder="1" applyAlignment="1" applyProtection="1">
      <alignment horizontal="center" vertical="center"/>
      <protection locked="0"/>
    </xf>
    <xf numFmtId="168" fontId="16" fillId="0" borderId="60" xfId="8" applyNumberFormat="1" applyFont="1" applyBorder="1" applyAlignment="1" applyProtection="1">
      <alignment horizontal="center" vertical="center"/>
    </xf>
    <xf numFmtId="168" fontId="16" fillId="0" borderId="54" xfId="8" applyNumberFormat="1" applyFont="1" applyBorder="1" applyAlignment="1" applyProtection="1">
      <alignment horizontal="center" vertical="center"/>
    </xf>
    <xf numFmtId="10" fontId="16" fillId="9" borderId="66" xfId="154" applyNumberFormat="1" applyFont="1" applyFill="1" applyBorder="1" applyAlignment="1" applyProtection="1">
      <alignment horizontal="center" vertical="center"/>
      <protection locked="0"/>
    </xf>
    <xf numFmtId="14" fontId="25" fillId="0" borderId="0" xfId="0" applyNumberFormat="1" applyFont="1"/>
    <xf numFmtId="0" fontId="13" fillId="0" borderId="0" xfId="12"/>
    <xf numFmtId="0" fontId="26" fillId="12" borderId="23" xfId="0" applyFont="1" applyFill="1" applyBorder="1" applyAlignment="1">
      <alignment vertical="center"/>
    </xf>
    <xf numFmtId="0" fontId="26" fillId="0" borderId="0" xfId="12" applyFont="1" applyAlignment="1">
      <alignment vertical="center"/>
    </xf>
    <xf numFmtId="169" fontId="30" fillId="12" borderId="30" xfId="0" applyNumberFormat="1" applyFont="1" applyFill="1" applyBorder="1" applyAlignment="1">
      <alignment vertical="center"/>
    </xf>
    <xf numFmtId="0" fontId="23" fillId="0" borderId="0" xfId="12" applyFont="1"/>
    <xf numFmtId="0" fontId="32" fillId="7" borderId="1" xfId="18" applyFont="1" applyFill="1" applyBorder="1" applyAlignment="1">
      <alignment horizontal="right" vertical="center"/>
    </xf>
    <xf numFmtId="169" fontId="16" fillId="12" borderId="28" xfId="0" applyNumberFormat="1" applyFont="1" applyFill="1" applyBorder="1" applyAlignment="1">
      <alignment vertical="center"/>
    </xf>
    <xf numFmtId="171" fontId="23" fillId="0" borderId="0" xfId="12" applyNumberFormat="1" applyFont="1"/>
    <xf numFmtId="0" fontId="32" fillId="6" borderId="1" xfId="18" applyFont="1" applyFill="1" applyBorder="1" applyAlignment="1">
      <alignment horizontal="right" vertical="center"/>
    </xf>
    <xf numFmtId="0" fontId="17" fillId="10" borderId="1" xfId="18" applyFont="1" applyFill="1" applyBorder="1" applyAlignment="1">
      <alignment horizontal="right" vertical="center"/>
    </xf>
    <xf numFmtId="0" fontId="29" fillId="0" borderId="0" xfId="12" applyFont="1" applyAlignment="1">
      <alignment vertical="center"/>
    </xf>
    <xf numFmtId="169" fontId="34" fillId="12" borderId="29" xfId="0" applyNumberFormat="1" applyFont="1" applyFill="1" applyBorder="1" applyAlignment="1">
      <alignment vertical="center" wrapText="1"/>
    </xf>
    <xf numFmtId="0" fontId="17" fillId="0" borderId="0" xfId="18" applyFont="1" applyAlignment="1">
      <alignment horizontal="right" vertical="center"/>
    </xf>
    <xf numFmtId="0" fontId="16" fillId="0" borderId="0" xfId="18" applyFont="1" applyAlignment="1">
      <alignment horizontal="right" vertical="center"/>
    </xf>
    <xf numFmtId="169" fontId="16" fillId="0" borderId="27" xfId="0" applyNumberFormat="1" applyFont="1" applyBorder="1" applyAlignment="1">
      <alignment horizontal="center" vertical="center" wrapText="1"/>
    </xf>
    <xf numFmtId="169" fontId="16" fillId="0" borderId="0" xfId="0" applyNumberFormat="1" applyFont="1" applyAlignment="1">
      <alignment horizontal="center" vertical="center" wrapText="1"/>
    </xf>
    <xf numFmtId="169" fontId="16" fillId="0" borderId="0" xfId="0" applyNumberFormat="1" applyFont="1" applyAlignment="1">
      <alignment vertical="center" wrapText="1"/>
    </xf>
    <xf numFmtId="0" fontId="33" fillId="0" borderId="0" xfId="17" applyFont="1" applyAlignment="1">
      <alignment vertical="center" wrapText="1"/>
    </xf>
    <xf numFmtId="0" fontId="33" fillId="12" borderId="36" xfId="17" applyFont="1" applyFill="1" applyBorder="1" applyAlignment="1">
      <alignment horizontal="center" vertical="center" wrapText="1"/>
    </xf>
    <xf numFmtId="0" fontId="0" fillId="0" borderId="0" xfId="0" applyAlignment="1">
      <alignment vertical="top" wrapText="1"/>
    </xf>
    <xf numFmtId="0" fontId="16" fillId="5" borderId="4" xfId="18" applyFont="1" applyFill="1" applyBorder="1" applyAlignment="1">
      <alignment horizontal="center" vertical="center" wrapText="1"/>
    </xf>
    <xf numFmtId="0" fontId="16" fillId="5" borderId="4" xfId="18" applyFont="1" applyFill="1" applyBorder="1" applyAlignment="1">
      <alignment horizontal="center" vertical="top" wrapText="1"/>
    </xf>
    <xf numFmtId="0" fontId="16" fillId="5" borderId="4" xfId="18" applyFont="1" applyFill="1" applyBorder="1" applyAlignment="1">
      <alignment horizontal="right" vertical="top" wrapText="1" readingOrder="2"/>
    </xf>
    <xf numFmtId="0" fontId="16" fillId="5" borderId="4" xfId="18" applyFont="1" applyFill="1" applyBorder="1" applyAlignment="1">
      <alignment horizontal="right" vertical="top" wrapText="1"/>
    </xf>
    <xf numFmtId="0" fontId="16" fillId="5" borderId="33" xfId="18" applyFont="1" applyFill="1" applyBorder="1" applyAlignment="1">
      <alignment horizontal="center" vertical="top" wrapText="1"/>
    </xf>
    <xf numFmtId="0" fontId="16" fillId="12" borderId="40" xfId="18" applyFont="1" applyFill="1" applyBorder="1" applyAlignment="1">
      <alignment horizontal="center" vertical="center" wrapText="1"/>
    </xf>
    <xf numFmtId="0" fontId="16" fillId="2" borderId="4" xfId="18" applyFont="1" applyFill="1" applyBorder="1" applyAlignment="1">
      <alignment horizontal="center" vertical="center" wrapText="1"/>
    </xf>
    <xf numFmtId="0" fontId="13" fillId="0" borderId="0" xfId="12" applyAlignment="1">
      <alignment vertical="top" wrapText="1"/>
    </xf>
    <xf numFmtId="0" fontId="13" fillId="0" borderId="0" xfId="12" applyAlignment="1">
      <alignment horizontal="center" vertical="center"/>
    </xf>
    <xf numFmtId="49" fontId="32" fillId="7" borderId="3" xfId="18" applyNumberFormat="1" applyFont="1" applyFill="1" applyBorder="1" applyAlignment="1">
      <alignment horizontal="center" vertical="center" wrapText="1"/>
    </xf>
    <xf numFmtId="0" fontId="16" fillId="0" borderId="5" xfId="18" applyFont="1" applyBorder="1" applyAlignment="1">
      <alignment horizontal="center" vertical="center" wrapText="1"/>
    </xf>
    <xf numFmtId="0" fontId="16" fillId="0" borderId="5" xfId="18" applyFont="1" applyBorder="1" applyAlignment="1">
      <alignment horizontal="center" vertical="center"/>
    </xf>
    <xf numFmtId="49" fontId="26" fillId="0" borderId="5" xfId="18" applyNumberFormat="1" applyFont="1" applyBorder="1" applyAlignment="1">
      <alignment horizontal="center" vertical="center" wrapText="1"/>
    </xf>
    <xf numFmtId="0" fontId="16" fillId="0" borderId="5" xfId="12" applyFont="1" applyBorder="1" applyAlignment="1">
      <alignment horizontal="right" vertical="center"/>
    </xf>
    <xf numFmtId="169" fontId="16" fillId="0" borderId="5" xfId="12" applyNumberFormat="1" applyFont="1" applyBorder="1" applyAlignment="1">
      <alignment horizontal="center" vertical="center"/>
    </xf>
    <xf numFmtId="2" fontId="16" fillId="12" borderId="63" xfId="12" applyNumberFormat="1" applyFont="1" applyFill="1" applyBorder="1" applyAlignment="1">
      <alignment horizontal="right" vertical="center"/>
    </xf>
    <xf numFmtId="169" fontId="16" fillId="0" borderId="7" xfId="12" applyNumberFormat="1" applyFont="1" applyBorder="1" applyAlignment="1">
      <alignment horizontal="center" vertical="center"/>
    </xf>
    <xf numFmtId="0" fontId="26" fillId="0" borderId="55" xfId="44" applyFont="1" applyBorder="1" applyAlignment="1">
      <alignment horizontal="center" vertical="center"/>
    </xf>
    <xf numFmtId="49" fontId="26" fillId="0" borderId="55" xfId="44" applyNumberFormat="1" applyFont="1" applyBorder="1" applyAlignment="1">
      <alignment horizontal="center" vertical="top" wrapText="1"/>
    </xf>
    <xf numFmtId="0" fontId="26" fillId="0" borderId="55" xfId="24" applyFont="1" applyBorder="1" applyAlignment="1">
      <alignment horizontal="right" vertical="top" wrapText="1" readingOrder="2"/>
    </xf>
    <xf numFmtId="0" fontId="26" fillId="8" borderId="55" xfId="24" applyFont="1" applyFill="1" applyBorder="1" applyAlignment="1">
      <alignment horizontal="left" vertical="top" wrapText="1"/>
    </xf>
    <xf numFmtId="0" fontId="26" fillId="0" borderId="55" xfId="24" applyFont="1" applyBorder="1" applyAlignment="1">
      <alignment horizontal="right" vertical="top"/>
    </xf>
    <xf numFmtId="169" fontId="48" fillId="0" borderId="55" xfId="175" applyNumberFormat="1" applyFont="1" applyBorder="1" applyAlignment="1">
      <alignment vertical="center"/>
    </xf>
    <xf numFmtId="2" fontId="26" fillId="12" borderId="64" xfId="24" applyNumberFormat="1" applyFont="1" applyFill="1" applyBorder="1" applyAlignment="1">
      <alignment horizontal="right" vertical="top"/>
    </xf>
    <xf numFmtId="169" fontId="16" fillId="0" borderId="61" xfId="12" applyNumberFormat="1" applyFont="1" applyBorder="1" applyAlignment="1">
      <alignment horizontal="center" vertical="center"/>
    </xf>
    <xf numFmtId="0" fontId="2" fillId="0" borderId="0" xfId="12" applyFont="1" applyAlignment="1">
      <alignment horizontal="center" vertical="center"/>
    </xf>
    <xf numFmtId="0" fontId="26" fillId="0" borderId="1" xfId="44" applyFont="1" applyBorder="1" applyAlignment="1">
      <alignment horizontal="center" vertical="center"/>
    </xf>
    <xf numFmtId="49" fontId="26" fillId="0" borderId="1" xfId="44" applyNumberFormat="1" applyFont="1" applyBorder="1" applyAlignment="1">
      <alignment horizontal="center" vertical="top" wrapText="1"/>
    </xf>
    <xf numFmtId="0" fontId="26" fillId="0" borderId="1" xfId="24" applyFont="1" applyBorder="1" applyAlignment="1">
      <alignment horizontal="right" vertical="top" wrapText="1" readingOrder="2"/>
    </xf>
    <xf numFmtId="0" fontId="26" fillId="8" borderId="1" xfId="24" applyFont="1" applyFill="1" applyBorder="1" applyAlignment="1">
      <alignment horizontal="left" vertical="top" wrapText="1"/>
    </xf>
    <xf numFmtId="0" fontId="26" fillId="0" borderId="1" xfId="24" applyFont="1" applyBorder="1" applyAlignment="1">
      <alignment horizontal="right" vertical="top"/>
    </xf>
    <xf numFmtId="169" fontId="48" fillId="0" borderId="1" xfId="175" applyNumberFormat="1" applyFont="1" applyBorder="1" applyAlignment="1">
      <alignment vertical="center"/>
    </xf>
    <xf numFmtId="2" fontId="26" fillId="12" borderId="32" xfId="24" applyNumberFormat="1" applyFont="1" applyFill="1" applyBorder="1" applyAlignment="1">
      <alignment horizontal="right" vertical="top"/>
    </xf>
    <xf numFmtId="169" fontId="16" fillId="0" borderId="1" xfId="12" applyNumberFormat="1" applyFont="1" applyBorder="1" applyAlignment="1">
      <alignment horizontal="center" vertical="center"/>
    </xf>
    <xf numFmtId="169" fontId="16" fillId="0" borderId="11" xfId="12" applyNumberFormat="1" applyFont="1" applyBorder="1" applyAlignment="1">
      <alignment horizontal="center" vertical="center"/>
    </xf>
    <xf numFmtId="0" fontId="26" fillId="15" borderId="1" xfId="44" applyFont="1" applyFill="1" applyBorder="1" applyAlignment="1">
      <alignment horizontal="center" vertical="center"/>
    </xf>
    <xf numFmtId="49" fontId="26" fillId="15" borderId="1" xfId="44" applyNumberFormat="1" applyFont="1" applyFill="1" applyBorder="1" applyAlignment="1">
      <alignment horizontal="center" vertical="top" wrapText="1"/>
    </xf>
    <xf numFmtId="0" fontId="26" fillId="15" borderId="1" xfId="24" applyFont="1" applyFill="1" applyBorder="1" applyAlignment="1">
      <alignment horizontal="right" vertical="top" wrapText="1" readingOrder="2"/>
    </xf>
    <xf numFmtId="0" fontId="26" fillId="15" borderId="1" xfId="24" applyFont="1" applyFill="1" applyBorder="1" applyAlignment="1">
      <alignment horizontal="left" vertical="top" wrapText="1"/>
    </xf>
    <xf numFmtId="0" fontId="26" fillId="15" borderId="1" xfId="24" applyFont="1" applyFill="1" applyBorder="1" applyAlignment="1">
      <alignment horizontal="right" vertical="top"/>
    </xf>
    <xf numFmtId="169" fontId="48" fillId="16" borderId="1" xfId="175" applyNumberFormat="1" applyFont="1" applyFill="1" applyBorder="1" applyAlignment="1">
      <alignment vertical="center"/>
    </xf>
    <xf numFmtId="169" fontId="16" fillId="8" borderId="1" xfId="12" applyNumberFormat="1" applyFont="1" applyFill="1" applyBorder="1" applyAlignment="1">
      <alignment horizontal="center" vertical="center"/>
    </xf>
    <xf numFmtId="169" fontId="16" fillId="8" borderId="11" xfId="12" applyNumberFormat="1" applyFont="1" applyFill="1" applyBorder="1" applyAlignment="1">
      <alignment horizontal="center" vertical="center"/>
    </xf>
    <xf numFmtId="0" fontId="26" fillId="15" borderId="1" xfId="24" applyFont="1" applyFill="1" applyBorder="1" applyAlignment="1">
      <alignment horizontal="right" vertical="top" wrapText="1"/>
    </xf>
    <xf numFmtId="0" fontId="26" fillId="15" borderId="4" xfId="44" applyFont="1" applyFill="1" applyBorder="1" applyAlignment="1">
      <alignment horizontal="center" vertical="center"/>
    </xf>
    <xf numFmtId="49" fontId="26" fillId="15" borderId="4" xfId="44" applyNumberFormat="1" applyFont="1" applyFill="1" applyBorder="1" applyAlignment="1">
      <alignment horizontal="center" vertical="top" wrapText="1"/>
    </xf>
    <xf numFmtId="0" fontId="26" fillId="15" borderId="4" xfId="24" applyFont="1" applyFill="1" applyBorder="1" applyAlignment="1">
      <alignment horizontal="right" vertical="top" wrapText="1" readingOrder="2"/>
    </xf>
    <xf numFmtId="0" fontId="26" fillId="15" borderId="4" xfId="24" applyFont="1" applyFill="1" applyBorder="1" applyAlignment="1">
      <alignment horizontal="right" vertical="top" wrapText="1"/>
    </xf>
    <xf numFmtId="0" fontId="26" fillId="15" borderId="4" xfId="24" applyFont="1" applyFill="1" applyBorder="1" applyAlignment="1">
      <alignment horizontal="right" vertical="top"/>
    </xf>
    <xf numFmtId="169" fontId="48" fillId="16" borderId="12" xfId="175" applyNumberFormat="1" applyFont="1" applyFill="1" applyBorder="1" applyAlignment="1">
      <alignment vertical="center"/>
    </xf>
    <xf numFmtId="2" fontId="26" fillId="12" borderId="33" xfId="24" applyNumberFormat="1" applyFont="1" applyFill="1" applyBorder="1" applyAlignment="1">
      <alignment horizontal="right" vertical="top"/>
    </xf>
    <xf numFmtId="169" fontId="16" fillId="8" borderId="4" xfId="12" applyNumberFormat="1" applyFont="1" applyFill="1" applyBorder="1" applyAlignment="1">
      <alignment horizontal="center" vertical="center"/>
    </xf>
    <xf numFmtId="169" fontId="16" fillId="8" borderId="19" xfId="12" applyNumberFormat="1" applyFont="1" applyFill="1" applyBorder="1" applyAlignment="1">
      <alignment horizontal="center" vertical="center"/>
    </xf>
    <xf numFmtId="0" fontId="26" fillId="0" borderId="8" xfId="44" applyFont="1" applyBorder="1" applyAlignment="1">
      <alignment horizontal="center" vertical="center"/>
    </xf>
    <xf numFmtId="49" fontId="26" fillId="0" borderId="8" xfId="44" applyNumberFormat="1" applyFont="1" applyBorder="1" applyAlignment="1">
      <alignment horizontal="center" vertical="top" wrapText="1"/>
    </xf>
    <xf numFmtId="0" fontId="26" fillId="0" borderId="8" xfId="24" applyFont="1" applyBorder="1" applyAlignment="1">
      <alignment horizontal="right" vertical="top" wrapText="1" readingOrder="2"/>
    </xf>
    <xf numFmtId="0" fontId="26" fillId="0" borderId="8" xfId="24" applyFont="1" applyBorder="1" applyAlignment="1">
      <alignment horizontal="right" vertical="top" wrapText="1"/>
    </xf>
    <xf numFmtId="0" fontId="26" fillId="0" borderId="8" xfId="24" applyFont="1" applyBorder="1" applyAlignment="1">
      <alignment horizontal="right" vertical="top"/>
    </xf>
    <xf numFmtId="169" fontId="16" fillId="0" borderId="8" xfId="12" applyNumberFormat="1" applyFont="1" applyBorder="1" applyAlignment="1">
      <alignment horizontal="center" vertical="center"/>
    </xf>
    <xf numFmtId="2" fontId="26" fillId="12" borderId="8" xfId="24" applyNumberFormat="1" applyFont="1" applyFill="1" applyBorder="1" applyAlignment="1">
      <alignment horizontal="right" vertical="top"/>
    </xf>
    <xf numFmtId="169" fontId="26" fillId="0" borderId="8" xfId="12" applyNumberFormat="1" applyFont="1" applyBorder="1" applyAlignment="1">
      <alignment horizontal="center" vertical="center"/>
    </xf>
    <xf numFmtId="169" fontId="16" fillId="0" borderId="9" xfId="12" applyNumberFormat="1" applyFont="1" applyBorder="1" applyAlignment="1">
      <alignment horizontal="center" vertical="center"/>
    </xf>
    <xf numFmtId="49" fontId="26" fillId="0" borderId="1" xfId="18" applyNumberFormat="1" applyFont="1" applyBorder="1" applyAlignment="1">
      <alignment horizontal="center" vertical="center"/>
    </xf>
    <xf numFmtId="169" fontId="26" fillId="0" borderId="1" xfId="12" applyNumberFormat="1" applyFont="1" applyBorder="1" applyAlignment="1">
      <alignment horizontal="center" vertical="center"/>
    </xf>
    <xf numFmtId="0" fontId="26" fillId="0" borderId="1" xfId="15" applyFont="1" applyBorder="1" applyAlignment="1">
      <alignment horizontal="right"/>
    </xf>
    <xf numFmtId="2" fontId="26" fillId="12" borderId="1" xfId="15" applyNumberFormat="1" applyFont="1" applyFill="1" applyBorder="1" applyAlignment="1">
      <alignment horizontal="right"/>
    </xf>
    <xf numFmtId="169" fontId="16" fillId="0" borderId="1" xfId="12" applyNumberFormat="1" applyFont="1" applyBorder="1" applyAlignment="1">
      <alignment horizontal="center"/>
    </xf>
    <xf numFmtId="0" fontId="29" fillId="0" borderId="1" xfId="15" applyFont="1" applyBorder="1" applyAlignment="1">
      <alignment horizontal="right"/>
    </xf>
    <xf numFmtId="168" fontId="34" fillId="0" borderId="1" xfId="12" applyNumberFormat="1" applyFont="1" applyBorder="1" applyAlignment="1">
      <alignment horizontal="right" vertical="center"/>
    </xf>
    <xf numFmtId="169" fontId="34" fillId="0" borderId="1" xfId="12" applyNumberFormat="1" applyFont="1" applyBorder="1" applyAlignment="1">
      <alignment horizontal="center" vertical="center"/>
    </xf>
    <xf numFmtId="169" fontId="29" fillId="0" borderId="1" xfId="12" applyNumberFormat="1" applyFont="1" applyBorder="1" applyAlignment="1">
      <alignment horizontal="center" vertical="center"/>
    </xf>
    <xf numFmtId="0" fontId="13" fillId="0" borderId="0" xfId="12" applyAlignment="1">
      <alignment horizontal="center"/>
    </xf>
    <xf numFmtId="0" fontId="13" fillId="0" borderId="0" xfId="12" applyAlignment="1">
      <alignment readingOrder="2"/>
    </xf>
    <xf numFmtId="169" fontId="31" fillId="0" borderId="0" xfId="12" applyNumberFormat="1" applyFont="1"/>
    <xf numFmtId="169" fontId="13" fillId="0" borderId="0" xfId="12" applyNumberFormat="1"/>
    <xf numFmtId="169" fontId="16" fillId="17" borderId="55" xfId="12" applyNumberFormat="1" applyFont="1" applyFill="1" applyBorder="1" applyAlignment="1" applyProtection="1">
      <alignment horizontal="center" vertical="center"/>
      <protection locked="0"/>
    </xf>
    <xf numFmtId="169" fontId="16" fillId="17" borderId="1" xfId="12" applyNumberFormat="1" applyFont="1" applyFill="1" applyBorder="1" applyAlignment="1" applyProtection="1">
      <alignment horizontal="center" vertical="center"/>
      <protection locked="0"/>
    </xf>
    <xf numFmtId="10" fontId="16" fillId="0" borderId="55" xfId="154" applyNumberFormat="1" applyFont="1" applyFill="1" applyBorder="1" applyAlignment="1" applyProtection="1">
      <alignment horizontal="center" vertical="center"/>
    </xf>
    <xf numFmtId="10" fontId="16" fillId="0" borderId="1" xfId="154" applyNumberFormat="1" applyFont="1" applyFill="1" applyBorder="1" applyAlignment="1" applyProtection="1">
      <alignment horizontal="center" vertical="center"/>
    </xf>
    <xf numFmtId="14" fontId="30" fillId="0" borderId="0" xfId="0" applyNumberFormat="1" applyFont="1" applyAlignment="1">
      <alignment vertical="center"/>
    </xf>
    <xf numFmtId="0" fontId="26" fillId="0" borderId="0" xfId="0" applyFont="1" applyAlignment="1">
      <alignment vertical="center"/>
    </xf>
    <xf numFmtId="0" fontId="26" fillId="0" borderId="0" xfId="0" applyFont="1" applyAlignment="1">
      <alignment horizontal="center" vertical="center"/>
    </xf>
    <xf numFmtId="169" fontId="30" fillId="12" borderId="28" xfId="0" applyNumberFormat="1" applyFont="1" applyFill="1" applyBorder="1" applyAlignment="1">
      <alignment vertical="center"/>
    </xf>
    <xf numFmtId="0" fontId="16" fillId="5" borderId="4" xfId="18" applyFont="1" applyFill="1" applyBorder="1" applyAlignment="1">
      <alignment horizontal="right" vertical="center" wrapText="1" readingOrder="2"/>
    </xf>
    <xf numFmtId="0" fontId="16" fillId="5" borderId="4" xfId="18" applyFont="1" applyFill="1" applyBorder="1" applyAlignment="1">
      <alignment horizontal="right" vertical="center" wrapText="1"/>
    </xf>
    <xf numFmtId="0" fontId="16" fillId="11" borderId="4" xfId="18" applyFont="1" applyFill="1" applyBorder="1" applyAlignment="1">
      <alignment horizontal="center" vertical="center" wrapText="1"/>
    </xf>
    <xf numFmtId="0" fontId="16" fillId="12" borderId="0" xfId="18" applyFont="1" applyFill="1" applyAlignment="1">
      <alignment horizontal="center" vertical="center" wrapText="1"/>
    </xf>
    <xf numFmtId="0" fontId="26" fillId="0" borderId="0" xfId="12" applyFont="1" applyAlignment="1">
      <alignment horizontal="center" vertical="center"/>
    </xf>
    <xf numFmtId="49" fontId="32" fillId="7" borderId="16" xfId="18" applyNumberFormat="1" applyFont="1" applyFill="1" applyBorder="1" applyAlignment="1">
      <alignment horizontal="center" vertical="center" wrapText="1"/>
    </xf>
    <xf numFmtId="0" fontId="16" fillId="0" borderId="6" xfId="18" applyFont="1" applyBorder="1" applyAlignment="1">
      <alignment horizontal="center" vertical="center" wrapText="1"/>
    </xf>
    <xf numFmtId="0" fontId="16" fillId="0" borderId="6" xfId="18" applyFont="1" applyBorder="1" applyAlignment="1">
      <alignment horizontal="center" vertical="center"/>
    </xf>
    <xf numFmtId="49" fontId="26" fillId="0" borderId="6" xfId="18" applyNumberFormat="1" applyFont="1" applyBorder="1" applyAlignment="1">
      <alignment horizontal="center" vertical="center" wrapText="1"/>
    </xf>
    <xf numFmtId="164" fontId="16" fillId="0" borderId="54" xfId="12" applyNumberFormat="1" applyFont="1" applyBorder="1" applyAlignment="1">
      <alignment horizontal="center" vertical="center"/>
    </xf>
    <xf numFmtId="0" fontId="17" fillId="0" borderId="5" xfId="15" applyFont="1" applyBorder="1" applyAlignment="1">
      <alignment horizontal="center" vertical="center" wrapText="1"/>
    </xf>
    <xf numFmtId="0" fontId="26" fillId="0" borderId="57" xfId="44" applyFont="1" applyBorder="1" applyAlignment="1">
      <alignment horizontal="center" vertical="center"/>
    </xf>
    <xf numFmtId="49" fontId="26" fillId="0" borderId="57" xfId="44" applyNumberFormat="1" applyFont="1" applyBorder="1" applyAlignment="1">
      <alignment horizontal="center" vertical="center" wrapText="1"/>
    </xf>
    <xf numFmtId="0" fontId="26" fillId="0" borderId="57" xfId="24" applyFont="1" applyBorder="1" applyAlignment="1">
      <alignment horizontal="right" vertical="center" wrapText="1" readingOrder="2"/>
    </xf>
    <xf numFmtId="0" fontId="26" fillId="0" borderId="59" xfId="24" applyFont="1" applyBorder="1" applyAlignment="1">
      <alignment vertical="center" wrapText="1"/>
    </xf>
    <xf numFmtId="0" fontId="26" fillId="0" borderId="55" xfId="24" applyFont="1" applyBorder="1" applyAlignment="1">
      <alignment horizontal="right" vertical="center"/>
    </xf>
    <xf numFmtId="164" fontId="48" fillId="0" borderId="64" xfId="175" applyNumberFormat="1" applyFont="1" applyBorder="1" applyAlignment="1">
      <alignment horizontal="center" vertical="center"/>
    </xf>
    <xf numFmtId="0" fontId="26" fillId="0" borderId="55" xfId="15" applyFont="1" applyBorder="1" applyAlignment="1">
      <alignment horizontal="center" vertical="center" wrapText="1"/>
    </xf>
    <xf numFmtId="0" fontId="26" fillId="0" borderId="2" xfId="44" applyFont="1" applyBorder="1" applyAlignment="1">
      <alignment horizontal="center" vertical="center"/>
    </xf>
    <xf numFmtId="49" fontId="26" fillId="0" borderId="2" xfId="44" applyNumberFormat="1" applyFont="1" applyBorder="1" applyAlignment="1">
      <alignment horizontal="center" vertical="center" wrapText="1"/>
    </xf>
    <xf numFmtId="0" fontId="26" fillId="0" borderId="2" xfId="24" applyFont="1" applyBorder="1" applyAlignment="1">
      <alignment horizontal="right" vertical="center" wrapText="1" readingOrder="2"/>
    </xf>
    <xf numFmtId="0" fontId="26" fillId="0" borderId="31" xfId="24" applyFont="1" applyBorder="1" applyAlignment="1">
      <alignment vertical="center" wrapText="1"/>
    </xf>
    <xf numFmtId="0" fontId="26" fillId="0" borderId="1" xfId="24" applyFont="1" applyBorder="1" applyAlignment="1">
      <alignment horizontal="right" vertical="center"/>
    </xf>
    <xf numFmtId="164" fontId="48" fillId="0" borderId="32" xfId="175" applyNumberFormat="1" applyFont="1" applyBorder="1" applyAlignment="1">
      <alignment horizontal="center" vertical="center"/>
    </xf>
    <xf numFmtId="0" fontId="26" fillId="0" borderId="1" xfId="15" applyFont="1" applyBorder="1" applyAlignment="1">
      <alignment horizontal="center" vertical="center" wrapText="1"/>
    </xf>
    <xf numFmtId="0" fontId="26" fillId="15" borderId="2" xfId="44" applyFont="1" applyFill="1" applyBorder="1" applyAlignment="1">
      <alignment horizontal="center" vertical="center"/>
    </xf>
    <xf numFmtId="49" fontId="26" fillId="15" borderId="2" xfId="44" applyNumberFormat="1" applyFont="1" applyFill="1" applyBorder="1" applyAlignment="1">
      <alignment horizontal="center" vertical="center" wrapText="1"/>
    </xf>
    <xf numFmtId="0" fontId="26" fillId="15" borderId="2" xfId="24" applyFont="1" applyFill="1" applyBorder="1" applyAlignment="1">
      <alignment horizontal="right" vertical="center" wrapText="1" readingOrder="2"/>
    </xf>
    <xf numFmtId="0" fontId="26" fillId="15" borderId="31" xfId="24" applyFont="1" applyFill="1" applyBorder="1" applyAlignment="1">
      <alignment horizontal="right" vertical="center" wrapText="1"/>
    </xf>
    <xf numFmtId="0" fontId="26" fillId="8" borderId="1" xfId="24" applyFont="1" applyFill="1" applyBorder="1" applyAlignment="1">
      <alignment horizontal="right" vertical="center"/>
    </xf>
    <xf numFmtId="164" fontId="48" fillId="16" borderId="32" xfId="175" applyNumberFormat="1" applyFont="1" applyFill="1" applyBorder="1" applyAlignment="1">
      <alignment horizontal="center" vertical="center"/>
    </xf>
    <xf numFmtId="0" fontId="26" fillId="8" borderId="1" xfId="15" applyFont="1" applyFill="1" applyBorder="1" applyAlignment="1">
      <alignment horizontal="center" vertical="center" wrapText="1"/>
    </xf>
    <xf numFmtId="0" fontId="26" fillId="15" borderId="31" xfId="24" applyFont="1" applyFill="1" applyBorder="1" applyAlignment="1">
      <alignment vertical="center" wrapText="1"/>
    </xf>
    <xf numFmtId="0" fontId="26" fillId="15" borderId="70" xfId="44" applyFont="1" applyFill="1" applyBorder="1" applyAlignment="1">
      <alignment horizontal="center" vertical="center"/>
    </xf>
    <xf numFmtId="49" fontId="26" fillId="15" borderId="70" xfId="44" applyNumberFormat="1" applyFont="1" applyFill="1" applyBorder="1" applyAlignment="1">
      <alignment horizontal="center" vertical="center" wrapText="1"/>
    </xf>
    <xf numFmtId="0" fontId="26" fillId="15" borderId="70" xfId="24" applyFont="1" applyFill="1" applyBorder="1" applyAlignment="1">
      <alignment horizontal="right" vertical="center" wrapText="1" readingOrder="2"/>
    </xf>
    <xf numFmtId="0" fontId="26" fillId="15" borderId="71" xfId="24" applyFont="1" applyFill="1" applyBorder="1" applyAlignment="1">
      <alignment horizontal="right" vertical="center" wrapText="1"/>
    </xf>
    <xf numFmtId="0" fontId="26" fillId="8" borderId="12" xfId="24" applyFont="1" applyFill="1" applyBorder="1" applyAlignment="1">
      <alignment horizontal="right" vertical="center"/>
    </xf>
    <xf numFmtId="164" fontId="48" fillId="16" borderId="52" xfId="175" applyNumberFormat="1" applyFont="1" applyFill="1" applyBorder="1" applyAlignment="1">
      <alignment horizontal="center" vertical="center"/>
    </xf>
    <xf numFmtId="0" fontId="26" fillId="8" borderId="12" xfId="15" applyFont="1" applyFill="1" applyBorder="1" applyAlignment="1">
      <alignment horizontal="center" vertical="center" wrapText="1"/>
    </xf>
    <xf numFmtId="169" fontId="16" fillId="8" borderId="12" xfId="12" applyNumberFormat="1" applyFont="1" applyFill="1" applyBorder="1" applyAlignment="1">
      <alignment horizontal="center" vertical="center"/>
    </xf>
    <xf numFmtId="169" fontId="16" fillId="8" borderId="13" xfId="12" applyNumberFormat="1" applyFont="1" applyFill="1" applyBorder="1" applyAlignment="1">
      <alignment horizontal="center" vertical="center"/>
    </xf>
    <xf numFmtId="49" fontId="26" fillId="0" borderId="55" xfId="18" applyNumberFormat="1" applyFont="1" applyBorder="1" applyAlignment="1">
      <alignment horizontal="center" vertical="center"/>
    </xf>
    <xf numFmtId="164" fontId="16" fillId="0" borderId="55" xfId="12" applyNumberFormat="1" applyFont="1" applyBorder="1" applyAlignment="1">
      <alignment horizontal="center" vertical="center"/>
    </xf>
    <xf numFmtId="169" fontId="26" fillId="0" borderId="55" xfId="12" applyNumberFormat="1" applyFont="1" applyBorder="1" applyAlignment="1">
      <alignment horizontal="center" vertical="center"/>
    </xf>
    <xf numFmtId="164" fontId="16" fillId="0" borderId="1" xfId="12" applyNumberFormat="1" applyFont="1" applyBorder="1" applyAlignment="1">
      <alignment horizontal="center" vertical="center"/>
    </xf>
    <xf numFmtId="0" fontId="26" fillId="0" borderId="1" xfId="15" applyFont="1" applyBorder="1" applyAlignment="1">
      <alignment horizontal="right" vertical="center"/>
    </xf>
    <xf numFmtId="0" fontId="26" fillId="0" borderId="0" xfId="12" applyFont="1" applyAlignment="1">
      <alignment vertical="center" readingOrder="2"/>
    </xf>
    <xf numFmtId="168" fontId="42" fillId="0" borderId="0" xfId="12" applyNumberFormat="1" applyFont="1"/>
    <xf numFmtId="169" fontId="26" fillId="0" borderId="0" xfId="12" applyNumberFormat="1" applyFont="1" applyAlignment="1">
      <alignment horizontal="center" vertical="center"/>
    </xf>
    <xf numFmtId="169" fontId="16" fillId="12" borderId="29" xfId="0" applyNumberFormat="1" applyFont="1" applyFill="1" applyBorder="1" applyAlignment="1">
      <alignment vertical="center" wrapText="1"/>
    </xf>
    <xf numFmtId="0" fontId="39" fillId="0" borderId="0" xfId="0" applyFont="1" applyAlignment="1">
      <alignment horizontal="center" vertical="center"/>
    </xf>
    <xf numFmtId="0" fontId="39" fillId="0" borderId="0" xfId="0" applyFont="1"/>
    <xf numFmtId="168" fontId="39" fillId="0" borderId="0" xfId="0" applyNumberFormat="1" applyFont="1" applyAlignment="1">
      <alignment horizontal="center"/>
    </xf>
    <xf numFmtId="168" fontId="40" fillId="0" borderId="0" xfId="0" applyNumberFormat="1" applyFont="1" applyAlignment="1">
      <alignment horizontal="center" vertical="center"/>
    </xf>
    <xf numFmtId="0" fontId="39" fillId="0" borderId="0" xfId="0" applyFont="1" applyAlignment="1">
      <alignment horizontal="center"/>
    </xf>
    <xf numFmtId="0" fontId="0" fillId="0" borderId="0" xfId="0" applyAlignment="1">
      <alignment vertical="top"/>
    </xf>
    <xf numFmtId="0" fontId="41" fillId="11" borderId="4" xfId="18" applyFont="1" applyFill="1" applyBorder="1" applyAlignment="1">
      <alignment horizontal="center" vertical="center" wrapText="1"/>
    </xf>
    <xf numFmtId="0" fontId="16" fillId="12" borderId="4" xfId="18" applyFont="1" applyFill="1" applyBorder="1" applyAlignment="1">
      <alignment horizontal="center" vertical="center" wrapText="1"/>
    </xf>
    <xf numFmtId="0" fontId="16" fillId="2" borderId="12" xfId="18" applyFont="1" applyFill="1" applyBorder="1" applyAlignment="1">
      <alignment horizontal="right" vertical="center" wrapText="1" readingOrder="2"/>
    </xf>
    <xf numFmtId="0" fontId="13" fillId="0" borderId="0" xfId="12" applyAlignment="1">
      <alignment vertical="top"/>
    </xf>
    <xf numFmtId="49" fontId="16" fillId="7" borderId="3" xfId="18" applyNumberFormat="1" applyFont="1" applyFill="1" applyBorder="1" applyAlignment="1">
      <alignment horizontal="center" vertical="center" wrapText="1"/>
    </xf>
    <xf numFmtId="0" fontId="16" fillId="0" borderId="16" xfId="18" applyFont="1" applyBorder="1" applyAlignment="1">
      <alignment horizontal="center" vertical="center" wrapText="1"/>
    </xf>
    <xf numFmtId="0" fontId="16" fillId="0" borderId="6" xfId="12" applyFont="1" applyBorder="1" applyAlignment="1">
      <alignment horizontal="right" vertical="center"/>
    </xf>
    <xf numFmtId="168" fontId="41" fillId="0" borderId="5" xfId="12" applyNumberFormat="1" applyFont="1" applyBorder="1" applyAlignment="1">
      <alignment horizontal="center" vertical="center"/>
    </xf>
    <xf numFmtId="0" fontId="16" fillId="12" borderId="20" xfId="12" applyFont="1" applyFill="1" applyBorder="1" applyAlignment="1">
      <alignment horizontal="right" vertical="center"/>
    </xf>
    <xf numFmtId="168" fontId="16" fillId="0" borderId="54" xfId="12" applyNumberFormat="1" applyFont="1" applyBorder="1" applyAlignment="1">
      <alignment horizontal="right" vertical="center"/>
    </xf>
    <xf numFmtId="0" fontId="26" fillId="0" borderId="8" xfId="18" applyFont="1" applyBorder="1" applyAlignment="1">
      <alignment horizontal="center" vertical="center"/>
    </xf>
    <xf numFmtId="49" fontId="26" fillId="0" borderId="8" xfId="18" applyNumberFormat="1" applyFont="1" applyBorder="1" applyAlignment="1">
      <alignment horizontal="center" vertical="center" wrapText="1"/>
    </xf>
    <xf numFmtId="0" fontId="26" fillId="0" borderId="8" xfId="12" applyFont="1" applyBorder="1" applyAlignment="1">
      <alignment horizontal="right" vertical="center" wrapText="1" readingOrder="2"/>
    </xf>
    <xf numFmtId="0" fontId="26" fillId="0" borderId="8" xfId="0" applyFont="1" applyBorder="1" applyAlignment="1">
      <alignment horizontal="right" vertical="center" wrapText="1"/>
    </xf>
    <xf numFmtId="0" fontId="26" fillId="0" borderId="8" xfId="12" applyFont="1" applyBorder="1" applyAlignment="1">
      <alignment horizontal="right" vertical="center"/>
    </xf>
    <xf numFmtId="0" fontId="26" fillId="12" borderId="64" xfId="12" applyFont="1" applyFill="1" applyBorder="1" applyAlignment="1">
      <alignment horizontal="right" vertical="center"/>
    </xf>
    <xf numFmtId="168" fontId="16" fillId="0" borderId="60" xfId="12" applyNumberFormat="1" applyFont="1" applyBorder="1" applyAlignment="1">
      <alignment horizontal="right" vertical="center"/>
    </xf>
    <xf numFmtId="0" fontId="26" fillId="0" borderId="1" xfId="18" applyFont="1" applyBorder="1" applyAlignment="1">
      <alignment horizontal="center" vertical="center"/>
    </xf>
    <xf numFmtId="49" fontId="26" fillId="0" borderId="1" xfId="18" applyNumberFormat="1" applyFont="1" applyBorder="1" applyAlignment="1">
      <alignment horizontal="center" vertical="center" wrapText="1"/>
    </xf>
    <xf numFmtId="0" fontId="26" fillId="0" borderId="1" xfId="12" applyFont="1" applyBorder="1" applyAlignment="1">
      <alignment horizontal="right" vertical="center" wrapText="1" readingOrder="2"/>
    </xf>
    <xf numFmtId="0" fontId="26" fillId="0" borderId="1" xfId="0" applyFont="1" applyBorder="1" applyAlignment="1">
      <alignment horizontal="right" vertical="center" wrapText="1"/>
    </xf>
    <xf numFmtId="0" fontId="26" fillId="0" borderId="1" xfId="12" applyFont="1" applyBorder="1" applyAlignment="1">
      <alignment horizontal="right" vertical="center"/>
    </xf>
    <xf numFmtId="0" fontId="26" fillId="12" borderId="32" xfId="12" applyFont="1" applyFill="1" applyBorder="1" applyAlignment="1">
      <alignment horizontal="right" vertical="center"/>
    </xf>
    <xf numFmtId="168" fontId="16" fillId="0" borderId="34" xfId="12" applyNumberFormat="1" applyFont="1" applyBorder="1" applyAlignment="1">
      <alignment horizontal="right" vertical="center"/>
    </xf>
    <xf numFmtId="0" fontId="26" fillId="0" borderId="1" xfId="0" applyFont="1" applyBorder="1" applyAlignment="1">
      <alignment horizontal="left" vertical="center" wrapText="1"/>
    </xf>
    <xf numFmtId="0" fontId="26" fillId="0" borderId="4" xfId="18" applyFont="1" applyBorder="1" applyAlignment="1">
      <alignment horizontal="center" vertical="center"/>
    </xf>
    <xf numFmtId="49" fontId="26" fillId="0" borderId="4" xfId="18" applyNumberFormat="1" applyFont="1" applyBorder="1" applyAlignment="1">
      <alignment horizontal="center" vertical="center" wrapText="1"/>
    </xf>
    <xf numFmtId="0" fontId="26" fillId="0" borderId="4" xfId="12" applyFont="1" applyBorder="1" applyAlignment="1">
      <alignment horizontal="right" vertical="center" wrapText="1" readingOrder="2"/>
    </xf>
    <xf numFmtId="0" fontId="26" fillId="0" borderId="4" xfId="0" applyFont="1" applyBorder="1" applyAlignment="1">
      <alignment horizontal="right" vertical="center" wrapText="1"/>
    </xf>
    <xf numFmtId="0" fontId="26" fillId="0" borderId="4" xfId="12" applyFont="1" applyBorder="1" applyAlignment="1">
      <alignment horizontal="right" vertical="center"/>
    </xf>
    <xf numFmtId="168" fontId="26" fillId="0" borderId="12" xfId="8" applyNumberFormat="1" applyFont="1" applyBorder="1" applyAlignment="1" applyProtection="1">
      <alignment horizontal="right" vertical="center"/>
    </xf>
    <xf numFmtId="0" fontId="26" fillId="12" borderId="33" xfId="12" applyFont="1" applyFill="1" applyBorder="1" applyAlignment="1">
      <alignment horizontal="right" vertical="center"/>
    </xf>
    <xf numFmtId="168" fontId="16" fillId="0" borderId="18" xfId="12" applyNumberFormat="1" applyFont="1" applyBorder="1" applyAlignment="1">
      <alignment horizontal="right" vertical="center"/>
    </xf>
    <xf numFmtId="169" fontId="16" fillId="0" borderId="4" xfId="12" applyNumberFormat="1" applyFont="1" applyBorder="1" applyAlignment="1">
      <alignment horizontal="center" vertical="center"/>
    </xf>
    <xf numFmtId="169" fontId="16" fillId="0" borderId="19" xfId="12" applyNumberFormat="1" applyFont="1" applyBorder="1" applyAlignment="1">
      <alignment horizontal="center" vertical="center"/>
    </xf>
    <xf numFmtId="0" fontId="26" fillId="0" borderId="8" xfId="18" applyFont="1" applyBorder="1" applyAlignment="1">
      <alignment horizontal="center"/>
    </xf>
    <xf numFmtId="49" fontId="26" fillId="0" borderId="8" xfId="18" applyNumberFormat="1" applyFont="1" applyBorder="1" applyAlignment="1">
      <alignment horizontal="center"/>
    </xf>
    <xf numFmtId="168" fontId="16" fillId="0" borderId="8" xfId="12" applyNumberFormat="1" applyFont="1" applyBorder="1" applyAlignment="1">
      <alignment horizontal="right" vertical="center"/>
    </xf>
    <xf numFmtId="0" fontId="8" fillId="0" borderId="0" xfId="24" applyAlignment="1">
      <alignment horizontal="center" vertical="center"/>
    </xf>
    <xf numFmtId="0" fontId="26" fillId="0" borderId="1" xfId="18" applyFont="1" applyBorder="1" applyAlignment="1">
      <alignment horizontal="center"/>
    </xf>
    <xf numFmtId="49" fontId="26" fillId="0" borderId="1" xfId="18" applyNumberFormat="1" applyFont="1" applyBorder="1" applyAlignment="1">
      <alignment horizontal="center"/>
    </xf>
    <xf numFmtId="168" fontId="16" fillId="0" borderId="1" xfId="12" applyNumberFormat="1" applyFont="1" applyBorder="1" applyAlignment="1">
      <alignment horizontal="right" vertical="center"/>
    </xf>
    <xf numFmtId="0" fontId="8" fillId="0" borderId="0" xfId="24"/>
    <xf numFmtId="0" fontId="26" fillId="12" borderId="1" xfId="15" applyFont="1" applyFill="1" applyBorder="1" applyAlignment="1">
      <alignment horizontal="right"/>
    </xf>
    <xf numFmtId="0" fontId="29" fillId="0" borderId="1" xfId="18" applyFont="1" applyBorder="1" applyAlignment="1">
      <alignment horizontal="center"/>
    </xf>
    <xf numFmtId="0" fontId="36" fillId="0" borderId="0" xfId="12" applyFont="1" applyAlignment="1">
      <alignment horizontal="center" vertical="center"/>
    </xf>
    <xf numFmtId="168" fontId="45" fillId="0" borderId="0" xfId="12" applyNumberFormat="1" applyFont="1"/>
    <xf numFmtId="0" fontId="43" fillId="0" borderId="0" xfId="12" applyFont="1"/>
    <xf numFmtId="169" fontId="43" fillId="0" borderId="0" xfId="12" applyNumberFormat="1" applyFont="1"/>
    <xf numFmtId="0" fontId="26" fillId="14" borderId="0" xfId="12" applyFont="1" applyFill="1" applyAlignment="1">
      <alignment horizontal="center" vertical="center"/>
    </xf>
    <xf numFmtId="169" fontId="38" fillId="0" borderId="0" xfId="12" applyNumberFormat="1" applyFont="1"/>
    <xf numFmtId="169" fontId="38" fillId="0" borderId="0" xfId="12" applyNumberFormat="1" applyFont="1" applyAlignment="1">
      <alignment horizontal="center" vertical="center"/>
    </xf>
    <xf numFmtId="169" fontId="16" fillId="9" borderId="55" xfId="12" applyNumberFormat="1" applyFont="1" applyFill="1" applyBorder="1" applyAlignment="1" applyProtection="1">
      <alignment horizontal="center" vertical="center"/>
      <protection locked="0"/>
    </xf>
    <xf numFmtId="169" fontId="16" fillId="9" borderId="1" xfId="12" applyNumberFormat="1" applyFont="1" applyFill="1" applyBorder="1" applyAlignment="1" applyProtection="1">
      <alignment horizontal="center" vertical="center"/>
      <protection locked="0"/>
    </xf>
    <xf numFmtId="0" fontId="16" fillId="0" borderId="6" xfId="12" applyFont="1" applyBorder="1" applyAlignment="1">
      <alignment horizontal="right" vertical="center" wrapText="1"/>
    </xf>
    <xf numFmtId="49" fontId="16" fillId="6" borderId="17" xfId="18" applyNumberFormat="1" applyFont="1" applyFill="1" applyBorder="1" applyAlignment="1">
      <alignment horizontal="center" vertical="center" wrapText="1"/>
    </xf>
    <xf numFmtId="49" fontId="16" fillId="6" borderId="34" xfId="18" applyNumberFormat="1" applyFont="1" applyFill="1" applyBorder="1" applyAlignment="1">
      <alignment horizontal="center" vertical="center" wrapText="1"/>
    </xf>
    <xf numFmtId="49" fontId="16" fillId="6" borderId="18" xfId="18" applyNumberFormat="1" applyFont="1" applyFill="1" applyBorder="1" applyAlignment="1">
      <alignment horizontal="center" vertical="center" wrapText="1"/>
    </xf>
    <xf numFmtId="0" fontId="16" fillId="0" borderId="8" xfId="18" applyFont="1" applyBorder="1" applyAlignment="1">
      <alignment horizontal="center" vertical="center" wrapText="1"/>
    </xf>
    <xf numFmtId="0" fontId="16" fillId="0" borderId="1" xfId="18" applyFont="1" applyBorder="1" applyAlignment="1">
      <alignment horizontal="center" vertical="center" wrapText="1"/>
    </xf>
    <xf numFmtId="0" fontId="16" fillId="0" borderId="4" xfId="18" applyFont="1" applyBorder="1" applyAlignment="1">
      <alignment horizontal="center" vertical="center" wrapText="1"/>
    </xf>
    <xf numFmtId="0" fontId="16" fillId="0" borderId="14" xfId="15" applyFont="1" applyBorder="1" applyAlignment="1">
      <alignment horizontal="center" vertical="center" wrapText="1" readingOrder="2"/>
    </xf>
    <xf numFmtId="0" fontId="16" fillId="0" borderId="65" xfId="15" applyFont="1" applyBorder="1" applyAlignment="1">
      <alignment horizontal="center" vertical="center" wrapText="1" readingOrder="2"/>
    </xf>
    <xf numFmtId="0" fontId="16" fillId="0" borderId="66" xfId="15" applyFont="1" applyBorder="1" applyAlignment="1">
      <alignment horizontal="center" vertical="center" wrapText="1" readingOrder="2"/>
    </xf>
    <xf numFmtId="49" fontId="16" fillId="4" borderId="46" xfId="15" applyNumberFormat="1" applyFont="1" applyFill="1" applyBorder="1" applyAlignment="1">
      <alignment horizontal="center" vertical="center" wrapText="1" readingOrder="2"/>
    </xf>
    <xf numFmtId="49" fontId="16" fillId="4" borderId="67" xfId="15" applyNumberFormat="1" applyFont="1" applyFill="1" applyBorder="1" applyAlignment="1">
      <alignment horizontal="center" vertical="center" wrapText="1" readingOrder="2"/>
    </xf>
    <xf numFmtId="49" fontId="16" fillId="4" borderId="68" xfId="15" applyNumberFormat="1" applyFont="1" applyFill="1" applyBorder="1" applyAlignment="1">
      <alignment horizontal="center" vertical="center" wrapText="1" readingOrder="2"/>
    </xf>
    <xf numFmtId="0" fontId="34" fillId="0" borderId="1" xfId="18" applyFont="1" applyBorder="1" applyAlignment="1">
      <alignment horizontal="right" vertical="center"/>
    </xf>
    <xf numFmtId="169" fontId="34" fillId="0" borderId="27" xfId="0" applyNumberFormat="1" applyFont="1" applyBorder="1" applyAlignment="1">
      <alignment horizontal="center" vertical="center" wrapText="1"/>
    </xf>
    <xf numFmtId="169" fontId="34" fillId="0" borderId="38" xfId="0" applyNumberFormat="1" applyFont="1" applyBorder="1" applyAlignment="1">
      <alignment horizontal="center" vertical="center" wrapText="1"/>
    </xf>
    <xf numFmtId="169" fontId="34" fillId="0" borderId="29" xfId="0" applyNumberFormat="1" applyFont="1" applyBorder="1" applyAlignment="1">
      <alignment horizontal="center" vertical="center" wrapText="1"/>
    </xf>
    <xf numFmtId="167" fontId="17" fillId="0" borderId="4" xfId="21" applyFont="1" applyBorder="1" applyAlignment="1" applyProtection="1">
      <alignment horizontal="right" vertical="center" readingOrder="2"/>
    </xf>
    <xf numFmtId="0" fontId="17" fillId="11" borderId="46" xfId="17" applyFont="1" applyFill="1" applyBorder="1" applyAlignment="1">
      <alignment horizontal="center" vertical="center" wrapText="1"/>
    </xf>
    <xf numFmtId="0" fontId="17" fillId="11" borderId="14" xfId="17" applyFont="1" applyFill="1" applyBorder="1" applyAlignment="1">
      <alignment horizontal="center" vertical="center" wrapText="1"/>
    </xf>
    <xf numFmtId="0" fontId="17" fillId="11" borderId="56" xfId="17"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36" xfId="0" applyFont="1" applyFill="1" applyBorder="1" applyAlignment="1">
      <alignment horizontal="center" vertical="center"/>
    </xf>
    <xf numFmtId="0" fontId="16" fillId="2" borderId="23" xfId="0" applyFont="1" applyFill="1" applyBorder="1" applyAlignment="1">
      <alignment horizontal="center" vertical="center"/>
    </xf>
    <xf numFmtId="0" fontId="16" fillId="0" borderId="1" xfId="18" applyFont="1" applyBorder="1" applyAlignment="1">
      <alignment horizontal="right" vertical="center"/>
    </xf>
    <xf numFmtId="169" fontId="16" fillId="0" borderId="22" xfId="0" applyNumberFormat="1" applyFont="1" applyBorder="1" applyAlignment="1">
      <alignment horizontal="center" vertical="center"/>
    </xf>
    <xf numFmtId="169" fontId="16" fillId="0" borderId="36" xfId="0" applyNumberFormat="1" applyFont="1" applyBorder="1" applyAlignment="1">
      <alignment horizontal="center" vertical="center"/>
    </xf>
    <xf numFmtId="169" fontId="16" fillId="0" borderId="23" xfId="0" applyNumberFormat="1" applyFont="1" applyBorder="1" applyAlignment="1">
      <alignment horizontal="center" vertical="center"/>
    </xf>
    <xf numFmtId="169" fontId="16" fillId="0" borderId="24" xfId="0" applyNumberFormat="1" applyFont="1" applyBorder="1" applyAlignment="1">
      <alignment horizontal="center" vertical="center"/>
    </xf>
    <xf numFmtId="169" fontId="16" fillId="0" borderId="0" xfId="0" applyNumberFormat="1" applyFont="1" applyAlignment="1">
      <alignment horizontal="center" vertical="center"/>
    </xf>
    <xf numFmtId="169" fontId="16" fillId="0" borderId="28" xfId="0" applyNumberFormat="1" applyFont="1" applyBorder="1" applyAlignment="1">
      <alignment horizontal="center" vertical="center"/>
    </xf>
    <xf numFmtId="0" fontId="17" fillId="3" borderId="0" xfId="17" applyFont="1" applyFill="1" applyAlignment="1">
      <alignment horizontal="center" vertical="center" wrapText="1"/>
    </xf>
    <xf numFmtId="0" fontId="16" fillId="2" borderId="22" xfId="0" applyFont="1" applyFill="1" applyBorder="1" applyAlignment="1">
      <alignment horizontal="center" vertical="center"/>
    </xf>
    <xf numFmtId="0" fontId="31" fillId="3" borderId="1" xfId="18" applyFont="1" applyFill="1" applyBorder="1" applyAlignment="1">
      <alignment horizontal="right" vertical="center"/>
    </xf>
    <xf numFmtId="169" fontId="30" fillId="3" borderId="3" xfId="0" applyNumberFormat="1" applyFont="1" applyFill="1" applyBorder="1" applyAlignment="1">
      <alignment horizontal="center" vertical="center"/>
    </xf>
    <xf numFmtId="169" fontId="30" fillId="3" borderId="20" xfId="0" applyNumberFormat="1" applyFont="1" applyFill="1" applyBorder="1" applyAlignment="1">
      <alignment horizontal="center" vertical="center"/>
    </xf>
    <xf numFmtId="169" fontId="30" fillId="3" borderId="30" xfId="0" applyNumberFormat="1" applyFont="1" applyFill="1" applyBorder="1" applyAlignment="1">
      <alignment horizontal="center" vertical="center"/>
    </xf>
    <xf numFmtId="0" fontId="21" fillId="0" borderId="43" xfId="0" applyFont="1" applyBorder="1" applyAlignment="1">
      <alignment horizontal="center" vertical="center"/>
    </xf>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20" fillId="3" borderId="0" xfId="17" applyFont="1" applyFill="1" applyAlignment="1">
      <alignment horizontal="center" vertical="center" wrapText="1"/>
    </xf>
    <xf numFmtId="0" fontId="19" fillId="3" borderId="44" xfId="18" applyFont="1" applyFill="1" applyBorder="1" applyAlignment="1">
      <alignment horizontal="right" vertical="center"/>
    </xf>
    <xf numFmtId="0" fontId="19" fillId="3" borderId="45" xfId="18" applyFont="1" applyFill="1" applyBorder="1" applyAlignment="1">
      <alignment horizontal="right" vertical="center"/>
    </xf>
    <xf numFmtId="0" fontId="16" fillId="0" borderId="57" xfId="18" applyFont="1" applyBorder="1" applyAlignment="1">
      <alignment horizontal="center" vertical="center" wrapText="1"/>
    </xf>
    <xf numFmtId="0" fontId="16" fillId="0" borderId="2" xfId="18" applyFont="1" applyBorder="1" applyAlignment="1">
      <alignment horizontal="center" vertical="center" wrapText="1"/>
    </xf>
    <xf numFmtId="0" fontId="16" fillId="0" borderId="70" xfId="18" applyFont="1" applyBorder="1" applyAlignment="1">
      <alignment horizontal="center" vertical="center" wrapText="1"/>
    </xf>
    <xf numFmtId="0" fontId="16" fillId="0" borderId="0" xfId="0" applyFont="1" applyAlignment="1">
      <alignment horizontal="center" vertical="center"/>
    </xf>
    <xf numFmtId="0" fontId="16" fillId="0" borderId="55" xfId="15" applyFont="1" applyBorder="1" applyAlignment="1">
      <alignment horizontal="center" vertical="center" wrapText="1" readingOrder="2"/>
    </xf>
    <xf numFmtId="49" fontId="32" fillId="4" borderId="65" xfId="15" applyNumberFormat="1" applyFont="1" applyFill="1" applyBorder="1" applyAlignment="1">
      <alignment horizontal="center" vertical="center" wrapText="1" readingOrder="2"/>
    </xf>
    <xf numFmtId="49" fontId="32" fillId="4" borderId="55" xfId="15" applyNumberFormat="1" applyFont="1" applyFill="1" applyBorder="1" applyAlignment="1">
      <alignment horizontal="center" vertical="center" wrapText="1" readingOrder="2"/>
    </xf>
    <xf numFmtId="169" fontId="30" fillId="3" borderId="10" xfId="0" applyNumberFormat="1" applyFont="1" applyFill="1" applyBorder="1" applyAlignment="1">
      <alignment horizontal="center" vertical="center"/>
    </xf>
    <xf numFmtId="169" fontId="30" fillId="3" borderId="37" xfId="0" applyNumberFormat="1" applyFont="1" applyFill="1" applyBorder="1" applyAlignment="1">
      <alignment horizontal="center" vertical="center"/>
    </xf>
    <xf numFmtId="169" fontId="30" fillId="3" borderId="41" xfId="0" applyNumberFormat="1" applyFont="1" applyFill="1" applyBorder="1" applyAlignment="1">
      <alignment horizontal="center" vertical="center"/>
    </xf>
    <xf numFmtId="169" fontId="16" fillId="0" borderId="39" xfId="0" applyNumberFormat="1" applyFont="1" applyBorder="1" applyAlignment="1">
      <alignment horizontal="center" vertical="center"/>
    </xf>
    <xf numFmtId="169" fontId="16" fillId="0" borderId="40" xfId="0" applyNumberFormat="1" applyFont="1" applyBorder="1" applyAlignment="1">
      <alignment horizontal="center" vertical="center"/>
    </xf>
    <xf numFmtId="169" fontId="16" fillId="0" borderId="42" xfId="0" applyNumberFormat="1" applyFont="1" applyBorder="1" applyAlignment="1">
      <alignment horizontal="center" vertical="center"/>
    </xf>
    <xf numFmtId="167" fontId="17" fillId="0" borderId="0" xfId="21" applyFont="1" applyBorder="1" applyAlignment="1" applyProtection="1">
      <alignment horizontal="right" vertical="center" readingOrder="2"/>
    </xf>
    <xf numFmtId="0" fontId="16" fillId="0" borderId="53" xfId="12" applyFont="1" applyBorder="1" applyAlignment="1">
      <alignment horizontal="right" vertical="center" wrapText="1"/>
    </xf>
    <xf numFmtId="49" fontId="32" fillId="6" borderId="58" xfId="18" applyNumberFormat="1" applyFont="1" applyFill="1" applyBorder="1" applyAlignment="1">
      <alignment horizontal="center" vertical="center" wrapText="1"/>
    </xf>
    <xf numFmtId="49" fontId="32" fillId="6" borderId="15" xfId="18" applyNumberFormat="1" applyFont="1" applyFill="1" applyBorder="1" applyAlignment="1">
      <alignment horizontal="center" vertical="center" wrapText="1"/>
    </xf>
    <xf numFmtId="49" fontId="32" fillId="6" borderId="69" xfId="18" applyNumberFormat="1" applyFont="1" applyFill="1" applyBorder="1" applyAlignment="1">
      <alignment horizontal="center" vertical="center" wrapText="1"/>
    </xf>
    <xf numFmtId="0" fontId="16" fillId="0" borderId="14" xfId="15" applyFont="1" applyBorder="1" applyAlignment="1">
      <alignment horizontal="center" vertical="top" wrapText="1" readingOrder="2"/>
    </xf>
    <xf numFmtId="0" fontId="16" fillId="0" borderId="65" xfId="15" applyFont="1" applyBorder="1" applyAlignment="1">
      <alignment horizontal="center" vertical="top" wrapText="1" readingOrder="2"/>
    </xf>
    <xf numFmtId="0" fontId="16" fillId="0" borderId="66" xfId="15" applyFont="1" applyBorder="1" applyAlignment="1">
      <alignment horizontal="center" vertical="top" wrapText="1" readingOrder="2"/>
    </xf>
    <xf numFmtId="1" fontId="32" fillId="4" borderId="46" xfId="15" applyNumberFormat="1" applyFont="1" applyFill="1" applyBorder="1" applyAlignment="1">
      <alignment horizontal="center" vertical="center" wrapText="1" readingOrder="2"/>
    </xf>
    <xf numFmtId="1" fontId="32" fillId="4" borderId="67" xfId="15" applyNumberFormat="1" applyFont="1" applyFill="1" applyBorder="1" applyAlignment="1">
      <alignment horizontal="center" vertical="center" wrapText="1" readingOrder="2"/>
    </xf>
    <xf numFmtId="1" fontId="32" fillId="4" borderId="68" xfId="15" applyNumberFormat="1" applyFont="1" applyFill="1" applyBorder="1" applyAlignment="1">
      <alignment horizontal="center" vertical="center" wrapText="1" readingOrder="2"/>
    </xf>
    <xf numFmtId="49" fontId="32" fillId="6" borderId="60" xfId="18" applyNumberFormat="1" applyFont="1" applyFill="1" applyBorder="1" applyAlignment="1">
      <alignment horizontal="center" vertical="center" wrapText="1"/>
    </xf>
    <xf numFmtId="49" fontId="32" fillId="6" borderId="34" xfId="18" applyNumberFormat="1" applyFont="1" applyFill="1" applyBorder="1" applyAlignment="1">
      <alignment horizontal="center" vertical="center" wrapText="1"/>
    </xf>
    <xf numFmtId="49" fontId="32" fillId="6" borderId="18" xfId="18" applyNumberFormat="1" applyFont="1" applyFill="1" applyBorder="1" applyAlignment="1">
      <alignment horizontal="center" vertical="center" wrapText="1"/>
    </xf>
    <xf numFmtId="0" fontId="16" fillId="0" borderId="55" xfId="18" applyFont="1" applyBorder="1" applyAlignment="1">
      <alignment horizontal="center" vertical="center" wrapText="1"/>
    </xf>
    <xf numFmtId="0" fontId="26" fillId="0" borderId="6" xfId="24" applyFont="1" applyBorder="1" applyAlignment="1">
      <alignment horizontal="right" vertical="center" wrapText="1"/>
    </xf>
  </cellXfs>
  <cellStyles count="295">
    <cellStyle name="Comma" xfId="8" builtinId="3"/>
    <cellStyle name="Comma 2" xfId="2" xr:uid="{6A950E1A-0A56-42EB-BAB6-90573718DEF9}"/>
    <cellStyle name="Comma 2 2" xfId="5" xr:uid="{93F95A3A-AF27-4CA7-93A4-A676582A63E8}"/>
    <cellStyle name="Comma 2 2 2" xfId="28" xr:uid="{7A7BFF41-5D9E-4563-9931-B81A5BB5E46C}"/>
    <cellStyle name="Comma 2 2 2 2" xfId="56" xr:uid="{43141A94-1772-4A31-B6BA-702475F18CD2}"/>
    <cellStyle name="Comma 2 2 2 2 2" xfId="128" xr:uid="{3B53A0FE-FD9E-4924-9190-366F9C8E5DF7}"/>
    <cellStyle name="Comma 2 2 2 2 2 2" xfId="270" xr:uid="{43A4AB71-F0F0-4B4D-9847-71F5A7DB91B9}"/>
    <cellStyle name="Comma 2 2 2 2 3" xfId="205" xr:uid="{1A9FE81B-F1B7-4E1D-9D72-BA96EF06E498}"/>
    <cellStyle name="Comma 2 2 2 3" xfId="104" xr:uid="{EFB59304-0BAF-49F0-8954-B8F212C77B48}"/>
    <cellStyle name="Comma 2 2 2 3 2" xfId="248" xr:uid="{CDEC524F-4460-48D9-A507-D841EBAB2303}"/>
    <cellStyle name="Comma 2 2 2 4" xfId="179" xr:uid="{EB7D6293-F9D8-41EC-B09A-36403E218D0E}"/>
    <cellStyle name="Comma 2 2 3" xfId="48" xr:uid="{F41229ED-275E-4141-8718-9EB256019162}"/>
    <cellStyle name="Comma 2 2 3 2" xfId="120" xr:uid="{394AF049-D3E0-4E66-BB50-15E28A90FE47}"/>
    <cellStyle name="Comma 2 2 3 2 2" xfId="263" xr:uid="{4DB8D8C8-C5AC-4908-BAC1-6ADF4BC645CA}"/>
    <cellStyle name="Comma 2 2 3 3" xfId="198" xr:uid="{2088FD91-5E59-4BBC-9615-A8C5CB523372}"/>
    <cellStyle name="Comma 2 2 4" xfId="92" xr:uid="{CFD6E5B8-4117-42CE-90C7-6B7D88F400EA}"/>
    <cellStyle name="Comma 2 2 4 2" xfId="237" xr:uid="{F7169B01-59FE-4F2F-B517-42E95AEAE7A2}"/>
    <cellStyle name="Comma 2 2 5" xfId="160" xr:uid="{02B411B6-EE6F-49D4-8D06-AD44FCE05151}"/>
    <cellStyle name="Comma 2 3" xfId="25" xr:uid="{1B3CB68B-E250-4E4F-AED2-92EA86AC6403}"/>
    <cellStyle name="Comma 2 3 2" xfId="176" xr:uid="{F8FDF886-528C-4AAF-B4A2-BEC237584B51}"/>
    <cellStyle name="Comma 2 4" xfId="21" xr:uid="{63C25B87-3405-449C-8B6E-7CBF4332D2AA}"/>
    <cellStyle name="Comma 2 4 2" xfId="41" xr:uid="{F4292FEF-FAC6-4009-81A7-AEED4A2B7AFB}"/>
    <cellStyle name="Comma 2 4 2 2" xfId="65" xr:uid="{33484675-8477-44B8-9AF3-28F9EA4C402D}"/>
    <cellStyle name="Comma 2 4 2 2 2" xfId="137" xr:uid="{D9E01C98-82D7-4138-8679-507E72FA2344}"/>
    <cellStyle name="Comma 2 4 2 2 2 2" xfId="278" xr:uid="{1D11BC65-AB2D-43B8-8C6C-92E36BC63650}"/>
    <cellStyle name="Comma 2 4 2 2 3" xfId="213" xr:uid="{1F02364E-ADF0-4AC2-ABCB-33DAF6D61460}"/>
    <cellStyle name="Comma 2 4 2 3" xfId="113" xr:uid="{7364FD2B-A240-44B3-8AE8-9099DB1C7439}"/>
    <cellStyle name="Comma 2 4 2 3 2" xfId="256" xr:uid="{A32C2890-7314-4F9C-8498-6E7B034328FD}"/>
    <cellStyle name="Comma 2 4 2 4" xfId="191" xr:uid="{E8A90B2D-5857-4DB0-83A1-157CCAD29420}"/>
    <cellStyle name="Comma 2 4 3" xfId="45" xr:uid="{F7D9F3C3-176F-4CBA-AF5C-F8D0FF006950}"/>
    <cellStyle name="Comma 2 4 3 2" xfId="86" xr:uid="{071C7D07-1B7B-4844-B688-D7416799E9D1}"/>
    <cellStyle name="Comma 2 4 3 2 2" xfId="151" xr:uid="{A86498B0-C1D4-4EAE-8200-61E3CD7CD4FB}"/>
    <cellStyle name="Comma 2 4 3 2 2 2" xfId="292" xr:uid="{F2E76E2A-6642-49D6-91A0-20509D59D0E5}"/>
    <cellStyle name="Comma 2 4 3 2 3" xfId="231" xr:uid="{322E3CAE-15D7-46DC-B6AE-E558F4A06791}"/>
    <cellStyle name="Comma 2 4 3 3" xfId="117" xr:uid="{4F08CD94-79A4-4189-8A88-7EF2268BEC0E}"/>
    <cellStyle name="Comma 2 4 3 3 2" xfId="260" xr:uid="{8B52FD4F-9D70-4C61-9BAC-A9BED5784934}"/>
    <cellStyle name="Comma 2 4 3 4" xfId="195" xr:uid="{BBE2CF07-DC25-4F5F-9F62-874484E4B231}"/>
    <cellStyle name="Comma 2 4 4" xfId="53" xr:uid="{924CEFE9-54E4-433A-AA48-9791E9B3757D}"/>
    <cellStyle name="Comma 2 4 4 2" xfId="125" xr:uid="{A96FD7CC-6A0E-4B7C-830B-99C7724761DF}"/>
    <cellStyle name="Comma 2 4 4 2 2" xfId="267" xr:uid="{3725D91A-D83E-4CA9-8117-76D1139E90C6}"/>
    <cellStyle name="Comma 2 4 4 3" xfId="202" xr:uid="{E86D6349-852C-432F-ABEB-2322B612F8A1}"/>
    <cellStyle name="Comma 2 4 5" xfId="70" xr:uid="{4C17ECBF-197D-45A2-9445-2BD2C0B5FAE8}"/>
    <cellStyle name="Comma 2 4 5 2" xfId="141" xr:uid="{D2B2A0B5-5AE3-413E-965B-2FC6D9658180}"/>
    <cellStyle name="Comma 2 4 5 2 2" xfId="282" xr:uid="{62B4C12A-FC24-4DEC-9B3F-FFB84365E90C}"/>
    <cellStyle name="Comma 2 4 5 3" xfId="218" xr:uid="{946FF32F-FCF1-4A37-88CD-D7841BED8867}"/>
    <cellStyle name="Comma 2 4 6" xfId="84" xr:uid="{B68847AE-CE09-4983-9902-58A62BFA160D}"/>
    <cellStyle name="Comma 2 4 6 2" xfId="149" xr:uid="{BEA4CE73-A413-4291-B446-6B2B40C9EE00}"/>
    <cellStyle name="Comma 2 4 6 2 2" xfId="290" xr:uid="{A4413735-21C6-401D-98C3-72F80E1D9602}"/>
    <cellStyle name="Comma 2 4 6 3" xfId="229" xr:uid="{E6073D92-1CC3-4296-833E-62F849D1CDB7}"/>
    <cellStyle name="Comma 2 4 7" xfId="101" xr:uid="{944614B1-E0AA-4235-BEC4-7FEEFF3606FA}"/>
    <cellStyle name="Comma 2 4 7 2" xfId="245" xr:uid="{29F5DD38-6FDE-415D-BCD1-038C2573AE50}"/>
    <cellStyle name="Comma 2 4 8" xfId="172" xr:uid="{F184E250-BCBA-4FE9-9B16-5014E7C489F0}"/>
    <cellStyle name="Comma 2 5" xfId="76" xr:uid="{3F6069FE-3CDE-4459-BDE8-074E9AEA5435}"/>
    <cellStyle name="Comma 2 5 2" xfId="144" xr:uid="{D83056C3-1E5F-4BD4-8393-44A01B93A44C}"/>
    <cellStyle name="Comma 2 5 2 2" xfId="285" xr:uid="{E0AA8459-24DA-4815-B656-BC304A2CDDF6}"/>
    <cellStyle name="Comma 2 5 3" xfId="222" xr:uid="{414939F5-94A6-4DA0-B6C7-42724DAEB19A}"/>
    <cellStyle name="Comma 2 6" xfId="157" xr:uid="{25ABB58B-A1EA-401F-B88F-250260D30D0C}"/>
    <cellStyle name="Comma 3" xfId="31" xr:uid="{09870912-41BF-496D-A7C0-520BE9313760}"/>
    <cellStyle name="Comma 3 2" xfId="58" xr:uid="{3D5CAC89-3CCE-4D96-BF45-407F8C8DD74A}"/>
    <cellStyle name="Comma 3 2 2" xfId="130" xr:uid="{9B43259B-72B5-4952-9E37-776E79C71732}"/>
    <cellStyle name="Comma 3 3" xfId="81" xr:uid="{5A93A073-4CC9-44BA-9F52-7CF727D056E6}"/>
    <cellStyle name="Comma 3 3 2" xfId="226" xr:uid="{76731714-13E1-4C35-983E-20FD00A93A16}"/>
    <cellStyle name="Comma 3 4" xfId="106" xr:uid="{2A5318AB-4C92-4808-A569-C47DB0B34E81}"/>
    <cellStyle name="Comma 4" xfId="50" xr:uid="{19AE9611-E1F0-44D9-A53E-55F746C03825}"/>
    <cellStyle name="Comma 4 2" xfId="87" xr:uid="{D03720BA-9D64-4BA7-824F-FF5750AF2789}"/>
    <cellStyle name="Comma 4 2 2" xfId="232" xr:uid="{DCE32F37-5981-4FDB-8159-C62B045AAB45}"/>
    <cellStyle name="Comma 4 3" xfId="122" xr:uid="{9611C369-D09A-4811-ABDE-8EB3A8DA69F1}"/>
    <cellStyle name="Comma 5" xfId="90" xr:uid="{8DA9808F-4748-45F7-A8E6-EEA9F152FEF0}"/>
    <cellStyle name="Comma 5 2" xfId="153" xr:uid="{B435801F-0C90-4D91-8523-5FDA73EDBD8C}"/>
    <cellStyle name="Comma 5 2 2" xfId="294" xr:uid="{64315F82-3EF8-427D-A775-08D275E4AA61}"/>
    <cellStyle name="Comma 5 3" xfId="235" xr:uid="{2E2BB42E-C6A6-4D0F-B91B-09475BF65451}"/>
    <cellStyle name="Comma 6" xfId="79" xr:uid="{CC53F9BB-812F-4136-906F-A6842F53A226}"/>
    <cellStyle name="Comma 6 2" xfId="146" xr:uid="{D7BAD8F0-62B7-41A8-BCF3-E59681376984}"/>
    <cellStyle name="Comma 6 2 2" xfId="287" xr:uid="{253E9753-3875-4119-B791-AF40D792AA83}"/>
    <cellStyle name="Comma 6 3" xfId="225" xr:uid="{9348B53E-5E48-476C-9291-A9899EFD248C}"/>
    <cellStyle name="Comma 7" xfId="94" xr:uid="{EEEFEF13-12DF-4FA1-8406-02BAB83FF299}"/>
    <cellStyle name="Currency" xfId="155" builtinId="4"/>
    <cellStyle name="Currency 2" xfId="7" xr:uid="{ED41E286-D9AC-4262-B0F9-120F6B940DAA}"/>
    <cellStyle name="Currency 2 2" xfId="30" xr:uid="{98DEFECD-D73A-4DD6-A954-2B78B90B32BC}"/>
    <cellStyle name="Currency 2 2 2" xfId="57" xr:uid="{A8B6D4F3-C4AB-48C6-83A1-16410F239C53}"/>
    <cellStyle name="Currency 2 2 2 2" xfId="129" xr:uid="{6FAFC3C0-7F3C-4D23-A2B9-BA21871E9D8A}"/>
    <cellStyle name="Currency 2 2 2 2 2" xfId="271" xr:uid="{EEF5A7B1-A34A-43D3-A2B6-7ECDF814622C}"/>
    <cellStyle name="Currency 2 2 2 3" xfId="206" xr:uid="{CC0905F8-4BFD-4836-BBBE-D69C7ED54D06}"/>
    <cellStyle name="Currency 2 2 3" xfId="105" xr:uid="{15332E94-FA61-428D-B4E4-296F94335706}"/>
    <cellStyle name="Currency 2 2 3 2" xfId="249" xr:uid="{147DBC90-95E8-4126-A134-663B6345E3CA}"/>
    <cellStyle name="Currency 2 2 4" xfId="181" xr:uid="{FBDBAE8F-8640-485B-95B5-D4EDADD49670}"/>
    <cellStyle name="Currency 2 3" xfId="49" xr:uid="{CB32E7FE-9FAB-45F1-A054-0A918C22F3AB}"/>
    <cellStyle name="Currency 2 3 2" xfId="121" xr:uid="{2C632D34-E662-4C10-A170-8B4349CE3C08}"/>
    <cellStyle name="Currency 2 3 2 2" xfId="264" xr:uid="{F3D098AA-D4B6-4393-8030-48996681412F}"/>
    <cellStyle name="Currency 2 3 3" xfId="199" xr:uid="{4A1AC0BA-51E9-4583-BB60-167817561E39}"/>
    <cellStyle name="Currency 2 4" xfId="88" xr:uid="{A1985C0F-2997-4F52-AF02-B5D35727788E}"/>
    <cellStyle name="Currency 2 4 2" xfId="233" xr:uid="{6616A4A4-F5AD-4D9B-A73D-04438BC30A26}"/>
    <cellStyle name="Currency 2 5" xfId="93" xr:uid="{3F1D5036-14AE-4870-820F-8E12F252F379}"/>
    <cellStyle name="Currency 2 5 2" xfId="238" xr:uid="{7341C5D0-F8A8-4AD1-864C-904AA5EC8E4E}"/>
    <cellStyle name="Currency 2 6" xfId="162" xr:uid="{ED497896-4245-4A61-AEF4-61DEE194A043}"/>
    <cellStyle name="Currency 3" xfId="67" xr:uid="{D8A6BF29-CFF1-4C0D-843F-7FC5ECFABFE3}"/>
    <cellStyle name="Currency 3 2" xfId="215" xr:uid="{A3AA9BA5-54FF-4F48-BF72-7D632EE7A44C}"/>
    <cellStyle name="Currency 4" xfId="77" xr:uid="{66E5E2B4-0044-408B-A929-B806CF1AF10C}"/>
    <cellStyle name="Currency 4 2" xfId="223" xr:uid="{3F57D6CA-5BA9-41AD-90F4-77DD2AAA0854}"/>
    <cellStyle name="Normal" xfId="0" builtinId="0"/>
    <cellStyle name="Normal 12 3" xfId="20" xr:uid="{2C732469-5160-4C2A-882A-38801B294746}"/>
    <cellStyle name="Normal 12 3 2" xfId="40" xr:uid="{9E46FF6E-3BB2-4A3B-8B4D-FA64D0A0E025}"/>
    <cellStyle name="Normal 12 3 2 2" xfId="64" xr:uid="{01E5287E-FAAE-4911-A1B1-B16E499CBE2A}"/>
    <cellStyle name="Normal 12 3 2 2 2" xfId="136" xr:uid="{7BE93FAB-757F-43F1-AAA1-419086693405}"/>
    <cellStyle name="Normal 12 3 2 2 2 2" xfId="277" xr:uid="{9EE106C7-5209-4D61-BC2C-F2BE4B96D899}"/>
    <cellStyle name="Normal 12 3 2 2 3" xfId="212" xr:uid="{0A10D450-75F0-40FC-9886-3E39E92CCE55}"/>
    <cellStyle name="Normal 12 3 2 3" xfId="112" xr:uid="{CB0239C6-261F-4B85-9BD2-9CB452332274}"/>
    <cellStyle name="Normal 12 3 2 3 2" xfId="255" xr:uid="{6EFACEC0-0DB1-4D2F-A7C6-5321623037C7}"/>
    <cellStyle name="Normal 12 3 2 4" xfId="190" xr:uid="{CDAD829B-814C-4994-BDCE-75A9CB52C004}"/>
    <cellStyle name="Normal 12 3 3" xfId="52" xr:uid="{1E2CFC69-3517-4F90-B987-8EA2D5E73409}"/>
    <cellStyle name="Normal 12 3 3 2" xfId="124" xr:uid="{E6482900-ABCE-48B6-BD14-2AE93F5A6240}"/>
    <cellStyle name="Normal 12 3 3 2 2" xfId="266" xr:uid="{BDA6C5E5-E2A2-4473-B48C-BF0BB6DBADD1}"/>
    <cellStyle name="Normal 12 3 3 3" xfId="201" xr:uid="{38A24145-C158-43F0-92FD-6D7E26C098D9}"/>
    <cellStyle name="Normal 12 3 4" xfId="100" xr:uid="{B9C35AD2-15DD-4B0B-9CF1-68BF419001E7}"/>
    <cellStyle name="Normal 12 3 4 2" xfId="244" xr:uid="{E7CDBAE7-0E58-451A-8499-A16B34CBC2FA}"/>
    <cellStyle name="Normal 12 3 5" xfId="171" xr:uid="{32D0A871-F70C-420F-965A-6E35207A5A5A}"/>
    <cellStyle name="Normal 2" xfId="1" xr:uid="{583780E6-831B-4D78-B6DF-1D60867B0698}"/>
    <cellStyle name="Normal 2 2" xfId="12" xr:uid="{E30BD4D5-B854-45F2-A408-B8307C183FF6}"/>
    <cellStyle name="Normal 2 2 2" xfId="19" xr:uid="{118BEAFD-7973-4EB9-8E0C-A2864CF0DC95}"/>
    <cellStyle name="Normal 2 2 3" xfId="33" xr:uid="{D0B64A54-26C2-42CE-92A6-39CDCA80A2BC}"/>
    <cellStyle name="Normal 2 2 3 2" xfId="59" xr:uid="{1C3FBDC8-DA70-41EE-B230-43EE7B9220D1}"/>
    <cellStyle name="Normal 2 2 3 2 2" xfId="131" xr:uid="{C6BA009F-6FFE-4DDA-8641-C4766AF7A89A}"/>
    <cellStyle name="Normal 2 2 3 2 2 2" xfId="272" xr:uid="{10E4903F-9CE0-4247-882B-519F34F88DCD}"/>
    <cellStyle name="Normal 2 2 3 2 3" xfId="207" xr:uid="{C28BE943-7BC2-4B6A-91FF-3841820A8F2D}"/>
    <cellStyle name="Normal 2 2 3 3" xfId="107" xr:uid="{CD488283-4497-4560-9000-A36B39CCA6FD}"/>
    <cellStyle name="Normal 2 2 3 3 2" xfId="250" xr:uid="{6F8E16DD-5D7D-47C2-AA69-C73BF1787A9B}"/>
    <cellStyle name="Normal 2 2 3 4" xfId="183" xr:uid="{964FB8AF-94D7-4582-A0D7-2E31F330712E}"/>
    <cellStyle name="Normal 2 2 4" xfId="51" xr:uid="{E3B23536-067C-4A74-ACF1-7AE275F2E240}"/>
    <cellStyle name="Normal 2 2 4 2" xfId="123" xr:uid="{CCF7FDD2-9E93-4887-9E01-15AD03C7175B}"/>
    <cellStyle name="Normal 2 2 4 2 2" xfId="265" xr:uid="{DDF18722-6774-4023-89F4-21950B4C90EB}"/>
    <cellStyle name="Normal 2 2 4 3" xfId="200" xr:uid="{6BC410EC-1BDB-4F40-943C-A7E90F0313FE}"/>
    <cellStyle name="Normal 2 2 5" xfId="73" xr:uid="{321C57EC-2D27-47B4-BEEA-98CFB14A295C}"/>
    <cellStyle name="Normal 2 2 5 2" xfId="220" xr:uid="{25DC089B-5F03-498F-BBAF-B9F8C9AAAE1A}"/>
    <cellStyle name="Normal 2 2 6" xfId="95" xr:uid="{67830646-A118-4455-9822-8081DFCDBFC4}"/>
    <cellStyle name="Normal 2 2 6 2" xfId="239" xr:uid="{AF19C811-322A-4BE7-8BF3-54B7D490DD87}"/>
    <cellStyle name="Normal 2 2 7" xfId="164" xr:uid="{F8C609D0-0219-4E71-9456-9DA519DC5E76}"/>
    <cellStyle name="Normal 2 3" xfId="16" xr:uid="{258A20F8-DA37-45C4-A848-3D94F5E38388}"/>
    <cellStyle name="Normal 2 3 2" xfId="18" xr:uid="{379D1082-2E3F-493D-A862-026FB054473F}"/>
    <cellStyle name="Normal 2 3 2 2" xfId="39" xr:uid="{A3B724D6-CB53-4A80-B910-48F974E7D461}"/>
    <cellStyle name="Normal 2 3 2 2 2" xfId="63" xr:uid="{39389215-AC8D-4847-9058-4AA943511FA2}"/>
    <cellStyle name="Normal 2 3 2 2 2 2" xfId="135" xr:uid="{287AF76D-E87A-4F97-96EB-E8BEC8B7DBED}"/>
    <cellStyle name="Normal 2 3 2 2 2 2 2" xfId="276" xr:uid="{15550E86-4FBC-4C2F-B784-3CAC19CE83DE}"/>
    <cellStyle name="Normal 2 3 2 2 2 3" xfId="211" xr:uid="{DEC3575B-6D24-438C-A4BA-12A41F3C7834}"/>
    <cellStyle name="Normal 2 3 2 2 3" xfId="111" xr:uid="{7518C926-E1C8-4CC8-B173-43C180FEEDF0}"/>
    <cellStyle name="Normal 2 3 2 2 3 2" xfId="254" xr:uid="{2D875931-CDA9-4242-8410-811CA500CC97}"/>
    <cellStyle name="Normal 2 3 2 2 4" xfId="189" xr:uid="{8D39193E-4A7B-4FE2-8A4C-F1F5D9476BED}"/>
    <cellStyle name="Normal 2 3 2 3" xfId="44" xr:uid="{D72410CC-3937-4AC0-950A-F618B29E3BE7}"/>
    <cellStyle name="Normal 2 3 2 3 2" xfId="85" xr:uid="{A8BEB40A-AACD-4E42-877F-0C3E4ED2EF4E}"/>
    <cellStyle name="Normal 2 3 2 3 2 2" xfId="150" xr:uid="{BDC01779-E42C-4B15-9F6F-D918697BA600}"/>
    <cellStyle name="Normal 2 3 2 3 2 2 2" xfId="291" xr:uid="{C22357CE-E424-491A-AF60-CA0C799C25C1}"/>
    <cellStyle name="Normal 2 3 2 3 2 3" xfId="230" xr:uid="{42781ED4-D68F-4889-BD29-7FD892B4FD5B}"/>
    <cellStyle name="Normal 2 3 2 3 3" xfId="116" xr:uid="{418E2154-0028-49C9-97A7-FA662678C345}"/>
    <cellStyle name="Normal 2 3 2 3 3 2" xfId="259" xr:uid="{590B226C-3ACE-4F76-860B-62C15032C2AD}"/>
    <cellStyle name="Normal 2 3 2 3 4" xfId="194" xr:uid="{4331273C-A9F5-487A-890B-4C0ED7194947}"/>
    <cellStyle name="Normal 2 3 2 4" xfId="69" xr:uid="{8AEF96F5-0E58-4F28-959D-530761C0573E}"/>
    <cellStyle name="Normal 2 3 2 4 2" xfId="140" xr:uid="{37FAF5A5-3391-4C33-981B-A62451327924}"/>
    <cellStyle name="Normal 2 3 2 4 2 2" xfId="281" xr:uid="{EF756F13-7200-4634-A384-7F6D9DD4F3FC}"/>
    <cellStyle name="Normal 2 3 2 4 3" xfId="217" xr:uid="{6E89C2EB-532F-42E6-A9CF-40FD32650DFE}"/>
    <cellStyle name="Normal 2 3 2 5" xfId="83" xr:uid="{C40FF2E3-DCED-4B16-9B1F-E6D29D2D2DF1}"/>
    <cellStyle name="Normal 2 3 2 5 2" xfId="148" xr:uid="{48F80689-D6AD-4969-BE63-F3408E3DCD30}"/>
    <cellStyle name="Normal 2 3 2 5 2 2" xfId="289" xr:uid="{D0557F27-AAAD-4B7F-B2F0-A0A7851F1983}"/>
    <cellStyle name="Normal 2 3 2 5 3" xfId="228" xr:uid="{EA5E1976-233B-4F71-A6A2-FF961935A5C8}"/>
    <cellStyle name="Normal 2 3 2 6" xfId="99" xr:uid="{0F109DD4-FCF8-4440-A07B-EFA06E95A5A7}"/>
    <cellStyle name="Normal 2 3 2 6 2" xfId="243" xr:uid="{3BC6AA98-E451-42F5-9974-576B2E8A0B4E}"/>
    <cellStyle name="Normal 2 3 2 7" xfId="170" xr:uid="{1032C3E3-9A55-4BB7-B719-E3ED4DEB4AE1}"/>
    <cellStyle name="Normal 2 3 3" xfId="37" xr:uid="{F1B712CA-8C9D-4CCC-B685-592F8BBCE150}"/>
    <cellStyle name="Normal 2 3 3 2" xfId="61" xr:uid="{38D93D43-44B8-41F0-BE3F-0BE9F4F089B4}"/>
    <cellStyle name="Normal 2 3 3 2 2" xfId="133" xr:uid="{C0919EB6-2799-4D2F-B754-5735B58A51F8}"/>
    <cellStyle name="Normal 2 3 3 2 2 2" xfId="274" xr:uid="{A2495C87-8697-44A3-B76F-3F324759B491}"/>
    <cellStyle name="Normal 2 3 3 2 3" xfId="209" xr:uid="{B3DAB8C7-2B58-46F8-9B35-71A99148F8ED}"/>
    <cellStyle name="Normal 2 3 3 3" xfId="109" xr:uid="{34903491-C453-4B6D-BFC6-5AE57F07016E}"/>
    <cellStyle name="Normal 2 3 3 3 2" xfId="252" xr:uid="{6F79437A-8199-426D-A447-380C619B17C7}"/>
    <cellStyle name="Normal 2 3 3 4" xfId="187" xr:uid="{8DCA487E-B90F-4425-A8C3-97C2FD43D90D}"/>
    <cellStyle name="Normal 2 3 4" xfId="97" xr:uid="{1EC57E99-3C18-466F-98ED-1E81BC87D273}"/>
    <cellStyle name="Normal 2 3 4 2" xfId="241" xr:uid="{5DD37E49-C6C1-400B-B495-9A6B2CE7D9E3}"/>
    <cellStyle name="Normal 2 3 5" xfId="168" xr:uid="{E1A66D2E-799A-4AF1-ABF3-D8F5B7FADC0B}"/>
    <cellStyle name="Normal 2 4" xfId="17" xr:uid="{08FBFEB6-3B64-4E8B-AD7B-2703E7649C29}"/>
    <cellStyle name="Normal 2 4 2" xfId="38" xr:uid="{44B04C83-98AF-43B6-91E2-8296645CB51A}"/>
    <cellStyle name="Normal 2 4 2 2" xfId="62" xr:uid="{6AE42030-1561-4440-B7BA-1EB60F764DB0}"/>
    <cellStyle name="Normal 2 4 2 2 2" xfId="134" xr:uid="{D2429F5A-3DB3-491D-81A1-0EDD32C98511}"/>
    <cellStyle name="Normal 2 4 2 2 2 2" xfId="275" xr:uid="{862D052C-C399-42C6-91FF-DA53AA69198B}"/>
    <cellStyle name="Normal 2 4 2 2 3" xfId="210" xr:uid="{4F84774F-203F-4778-AB64-0F25AEDAAB3E}"/>
    <cellStyle name="Normal 2 4 2 3" xfId="110" xr:uid="{9647F19B-275E-4615-8F15-7C33AFF495C5}"/>
    <cellStyle name="Normal 2 4 2 3 2" xfId="253" xr:uid="{780E31A1-25F4-45FD-B3F7-58945591E8AF}"/>
    <cellStyle name="Normal 2 4 2 4" xfId="188" xr:uid="{572B8E7D-EEBD-4928-B69D-F8A8DAFBE8BB}"/>
    <cellStyle name="Normal 2 4 3" xfId="43" xr:uid="{18501FD9-DF0E-4EC5-B41B-E1D394887B4B}"/>
    <cellStyle name="Normal 2 4 3 2" xfId="115" xr:uid="{A202F188-1C3A-41B3-A0FD-A8E00F89278A}"/>
    <cellStyle name="Normal 2 4 3 2 2" xfId="258" xr:uid="{146A2FFD-A226-4035-95E0-6F8A288D1755}"/>
    <cellStyle name="Normal 2 4 3 3" xfId="193" xr:uid="{47A68D46-68E1-4407-B95F-21887E28E2E4}"/>
    <cellStyle name="Normal 2 4 4" xfId="68" xr:uid="{FFC52C17-0DDE-4D48-97AC-2EA1FBE5EFAA}"/>
    <cellStyle name="Normal 2 4 4 2" xfId="139" xr:uid="{57356307-E301-4B67-A3B3-4729A1E6DFF5}"/>
    <cellStyle name="Normal 2 4 4 2 2" xfId="280" xr:uid="{2E882BA3-63FC-44A7-A360-9FA6576CCEB7}"/>
    <cellStyle name="Normal 2 4 4 3" xfId="216" xr:uid="{B86E7D4A-5784-480E-AC6F-BD97A704C20A}"/>
    <cellStyle name="Normal 2 4 5" xfId="82" xr:uid="{5857E079-3938-41D0-BB4E-F78554C05089}"/>
    <cellStyle name="Normal 2 4 5 2" xfId="147" xr:uid="{AC958F00-CECC-43FC-A45C-DB9CF7C46E04}"/>
    <cellStyle name="Normal 2 4 5 2 2" xfId="288" xr:uid="{4EA34097-849B-407D-AE7B-D393A6E5C19F}"/>
    <cellStyle name="Normal 2 4 5 3" xfId="227" xr:uid="{4786655F-05E8-43B6-BA69-9B1F9646432A}"/>
    <cellStyle name="Normal 2 4 6" xfId="98" xr:uid="{38040D15-C1E7-46E9-A2D5-55021C8F931C}"/>
    <cellStyle name="Normal 2 4 6 2" xfId="242" xr:uid="{36F4B38C-AD09-44DE-8A88-C99B6A7390CE}"/>
    <cellStyle name="Normal 2 4 7" xfId="169" xr:uid="{DD454D49-A875-4B9A-AA57-A65352022BA1}"/>
    <cellStyle name="Normal 2 5" xfId="24" xr:uid="{58EDCD39-5DC1-44B6-AC3B-9AF2615FC265}"/>
    <cellStyle name="Normal 2 5 2" xfId="175" xr:uid="{986A0520-0D9F-435A-A7EE-3752A06E36CC}"/>
    <cellStyle name="Normal 2 6" xfId="72" xr:uid="{718B5FE4-6718-4E98-AED9-97C1FBF95E97}"/>
    <cellStyle name="Normal 2 7" xfId="156" xr:uid="{9BBB4AF9-747D-4A42-9523-F0A0A2BFE941}"/>
    <cellStyle name="Normal 3" xfId="3" xr:uid="{93F06DED-B12A-478C-9345-3C556612481D}"/>
    <cellStyle name="Normal 3 2" xfId="11" xr:uid="{F5E954AD-5397-4B86-BB20-A6CAEC30CE09}"/>
    <cellStyle name="Normal 3 3" xfId="9" xr:uid="{148BA49C-9613-4D89-B0ED-E240F7CFCDD9}"/>
    <cellStyle name="Normal 3 4" xfId="26" xr:uid="{2901E441-20F7-48C8-965A-1B4570900563}"/>
    <cellStyle name="Normal 3 4 2" xfId="177" xr:uid="{028D1F86-F6EF-49CD-833F-FAA0A833F2E1}"/>
    <cellStyle name="Normal 3 5" xfId="74" xr:uid="{87F2263A-1E33-4F47-9457-7B000D43EA98}"/>
    <cellStyle name="Normal 3 5 2" xfId="143" xr:uid="{101C2437-3802-44C9-901D-8CF9F4B38313}"/>
    <cellStyle name="Normal 3 5 2 2" xfId="284" xr:uid="{11B185A6-DC61-42F6-A5FA-B58E8E647FCC}"/>
    <cellStyle name="Normal 3 5 3" xfId="221" xr:uid="{D9C2A157-2BE3-4686-9E9F-C76A180BB67C}"/>
    <cellStyle name="Normal 3 6" xfId="158" xr:uid="{F693BF65-E3E5-4A51-AC4B-B155A13C46B4}"/>
    <cellStyle name="Normal 4" xfId="4" xr:uid="{DC05540D-CCDE-4B14-991A-A8A9714824C3}"/>
    <cellStyle name="Normal 4 2" xfId="13" xr:uid="{930D6E89-2605-4BAA-ACCD-38FB746C9D42}"/>
    <cellStyle name="Normal 4 2 2" xfId="34" xr:uid="{7F5EC4AC-2D29-49A0-890C-BD9EAF06222F}"/>
    <cellStyle name="Normal 4 2 2 2" xfId="184" xr:uid="{048FAABF-33E0-4AAC-B406-BBB64184D89F}"/>
    <cellStyle name="Normal 4 2 3" xfId="165" xr:uid="{B36D3D4D-D730-4AA1-B293-E760986F0345}"/>
    <cellStyle name="Normal 4 3" xfId="27" xr:uid="{374AA0CC-6E23-48A5-B668-DE6FE1BDF629}"/>
    <cellStyle name="Normal 4 3 2" xfId="55" xr:uid="{078A322A-ECB2-41B6-B4C1-4B2EF421C736}"/>
    <cellStyle name="Normal 4 3 2 2" xfId="127" xr:uid="{2676434D-8685-4CA3-9517-69121FDB5C5D}"/>
    <cellStyle name="Normal 4 3 2 2 2" xfId="269" xr:uid="{0ABD305D-28B1-4477-809A-AE8FAA478E74}"/>
    <cellStyle name="Normal 4 3 2 3" xfId="204" xr:uid="{E80A29C8-43B9-4116-8B16-6F1FF86D1898}"/>
    <cellStyle name="Normal 4 3 3" xfId="103" xr:uid="{8C8277BF-F8D9-4BB1-A37D-4C3C9C0B8BDE}"/>
    <cellStyle name="Normal 4 3 3 2" xfId="247" xr:uid="{F6853148-FE87-4A3D-82D4-288888E3252C}"/>
    <cellStyle name="Normal 4 3 4" xfId="178" xr:uid="{07D33EBE-0D5C-4606-9851-A4BCF3055D0C}"/>
    <cellStyle name="Normal 4 4" xfId="47" xr:uid="{1724C98F-50D9-4DC0-B6CE-726B88F6BD93}"/>
    <cellStyle name="Normal 4 4 2" xfId="119" xr:uid="{95B8895D-7448-40E9-BE9E-0A1E83012BA4}"/>
    <cellStyle name="Normal 4 4 2 2" xfId="262" xr:uid="{0143983F-9709-4A9A-B5C1-8D03D0AD9245}"/>
    <cellStyle name="Normal 4 4 3" xfId="197" xr:uid="{CCEF4A3E-FDBE-4C09-97C3-787E053FB582}"/>
    <cellStyle name="Normal 4 5" xfId="75" xr:uid="{6AF4CE3C-2315-4D0F-8807-2A7E63EE057E}"/>
    <cellStyle name="Normal 4 6" xfId="91" xr:uid="{8927245F-2E92-48DA-BF94-8B4EB7EB932C}"/>
    <cellStyle name="Normal 4 6 2" xfId="236" xr:uid="{13F462AA-F29A-49D2-BA8C-BA65A0F7B447}"/>
    <cellStyle name="Normal 4 7" xfId="159" xr:uid="{6C274BDF-30AF-4195-A177-00ABD7A2203F}"/>
    <cellStyle name="Normal 5" xfId="15" xr:uid="{3E5E580C-6D5E-4972-B64A-85B4D7CC2E65}"/>
    <cellStyle name="Normal 5 2" xfId="22" xr:uid="{1438485C-7414-492A-BD71-4856B118AAB9}"/>
    <cellStyle name="Normal 5 2 2" xfId="42" xr:uid="{40152E36-EEB5-4EC8-B4B9-0FB242A359AF}"/>
    <cellStyle name="Normal 5 2 2 2" xfId="66" xr:uid="{DD478000-B01A-408A-9D42-5DC9D4DF085A}"/>
    <cellStyle name="Normal 5 2 2 2 2" xfId="138" xr:uid="{0C382507-ECB5-4B47-8DEE-FAB5BA66851D}"/>
    <cellStyle name="Normal 5 2 2 2 2 2" xfId="279" xr:uid="{6340C998-F86E-4081-A785-74DF103AEA46}"/>
    <cellStyle name="Normal 5 2 2 2 3" xfId="214" xr:uid="{85669CF3-9BDF-444F-A1F5-E83A24F074DD}"/>
    <cellStyle name="Normal 5 2 2 3" xfId="114" xr:uid="{4613E109-4AF0-4814-ACF0-2E50A967109A}"/>
    <cellStyle name="Normal 5 2 2 3 2" xfId="257" xr:uid="{F6FA44D6-42C0-4932-AFD0-2DD0FFC16829}"/>
    <cellStyle name="Normal 5 2 2 4" xfId="192" xr:uid="{B42D4CD6-369C-4612-8D6D-D7AD510533D5}"/>
    <cellStyle name="Normal 5 2 3" xfId="54" xr:uid="{89C7C029-036A-46ED-9D8A-61AE2609D4DA}"/>
    <cellStyle name="Normal 5 2 3 2" xfId="126" xr:uid="{20F8B5BE-3C7F-489C-9C5F-8E6C55918C77}"/>
    <cellStyle name="Normal 5 2 3 2 2" xfId="268" xr:uid="{C3D9F7CD-6376-416B-9AB5-F0738F76241C}"/>
    <cellStyle name="Normal 5 2 3 3" xfId="203" xr:uid="{0EDDA67F-84FF-4FAB-A132-254675903E71}"/>
    <cellStyle name="Normal 5 2 4" xfId="102" xr:uid="{589CAAD0-9E3E-43EF-ADD6-D67468C31971}"/>
    <cellStyle name="Normal 5 2 4 2" xfId="246" xr:uid="{EC3ADB04-0084-4A7A-9B16-40490EDDE98A}"/>
    <cellStyle name="Normal 5 2 5" xfId="173" xr:uid="{05E53B0E-74AC-4566-A242-5B478A7F0F59}"/>
    <cellStyle name="Normal 5 3" xfId="36" xr:uid="{FBAED62C-24DA-4215-9270-4372DC9FF519}"/>
    <cellStyle name="Normal 5 3 2" xfId="60" xr:uid="{0D8ADD21-C87B-44E2-85EF-00625C325FBC}"/>
    <cellStyle name="Normal 5 3 2 2" xfId="132" xr:uid="{E61FE987-759B-4A16-A7BD-DC58D98FB0C5}"/>
    <cellStyle name="Normal 5 3 2 2 2" xfId="273" xr:uid="{3BF23281-6891-4F08-A33E-3007185476CF}"/>
    <cellStyle name="Normal 5 3 2 3" xfId="208" xr:uid="{018B75DA-B233-44C6-A375-6C1EF0F7A09B}"/>
    <cellStyle name="Normal 5 3 3" xfId="108" xr:uid="{AF95BED5-DEE5-43AC-A879-0A1BFA09D752}"/>
    <cellStyle name="Normal 5 3 3 2" xfId="251" xr:uid="{41A2F1C5-5EDA-462A-B976-506801B548B4}"/>
    <cellStyle name="Normal 5 3 4" xfId="186" xr:uid="{F14D0858-F5E3-4A42-978D-EDF7BB3583FA}"/>
    <cellStyle name="Normal 5 4" xfId="46" xr:uid="{38CE2931-4367-4D5C-83AF-117138C94F30}"/>
    <cellStyle name="Normal 5 4 2" xfId="118" xr:uid="{59AC30A8-303C-4FF4-A1A5-3EF0F24452E4}"/>
    <cellStyle name="Normal 5 4 2 2" xfId="261" xr:uid="{4FAA1836-F798-44C4-9D7E-F4D2649C0050}"/>
    <cellStyle name="Normal 5 4 3" xfId="196" xr:uid="{471F27A5-2726-4E3D-B989-329B4DDB1045}"/>
    <cellStyle name="Normal 5 5" xfId="71" xr:uid="{92F0C2D2-F8C0-482D-AB15-AA5392CD8636}"/>
    <cellStyle name="Normal 5 5 2" xfId="142" xr:uid="{3737709B-C790-4246-BCBA-8F922DAEAA26}"/>
    <cellStyle name="Normal 5 5 2 2" xfId="283" xr:uid="{17D01DAA-CD17-40EC-B379-6BC3F9582510}"/>
    <cellStyle name="Normal 5 5 3" xfId="219" xr:uid="{F936AD7A-7C12-436F-83A8-7250AE67570B}"/>
    <cellStyle name="Normal 5 6" xfId="78" xr:uid="{8342B2E5-7B47-44A6-A7E9-0504046624CF}"/>
    <cellStyle name="Normal 5 6 2" xfId="145" xr:uid="{8A8DBFBF-0C2A-4978-AF1D-3EE847EBB7E7}"/>
    <cellStyle name="Normal 5 6 2 2" xfId="286" xr:uid="{6C14196B-8862-43DF-88AD-1F0AA21ABD5F}"/>
    <cellStyle name="Normal 5 6 3" xfId="224" xr:uid="{C815CA51-B42D-4118-B199-0992482AF0DD}"/>
    <cellStyle name="Normal 5 7" xfId="96" xr:uid="{B0F563EB-7C87-4341-8695-2E9A63181BEB}"/>
    <cellStyle name="Normal 5 7 2" xfId="240" xr:uid="{79AF2DE9-A657-4E1B-8524-E69B01F9D21E}"/>
    <cellStyle name="Normal 5 8" xfId="167" xr:uid="{350A2306-1EF2-485F-8C1F-040115369782}"/>
    <cellStyle name="Normal 6" xfId="23" xr:uid="{A87ECC65-3D17-4EBC-950A-D562E71CA867}"/>
    <cellStyle name="Normal 6 2" xfId="80" xr:uid="{D6008F36-30B4-42B5-9659-751E18596AD9}"/>
    <cellStyle name="Normal 6 3" xfId="174" xr:uid="{17FDB15A-906C-462E-8045-E61180205642}"/>
    <cellStyle name="Normal 7" xfId="14" xr:uid="{261B39B5-6B03-44F0-9ABD-EB72D7D36E77}"/>
    <cellStyle name="Normal 7 2" xfId="35" xr:uid="{955EEC46-E778-4298-92D2-B5E7AF3C8F23}"/>
    <cellStyle name="Normal 7 2 2" xfId="185" xr:uid="{3257050F-6891-4E5F-AB65-F9415D64F8DB}"/>
    <cellStyle name="Normal 7 3" xfId="89" xr:uid="{9E7EE866-AC28-4C74-B49A-035DD8824811}"/>
    <cellStyle name="Normal 7 3 2" xfId="152" xr:uid="{C72A54B8-3D11-4749-AA9C-1C8FDBBE06B8}"/>
    <cellStyle name="Normal 7 3 2 2" xfId="293" xr:uid="{771D51BC-EE50-40F6-AEC9-73E9660A6B92}"/>
    <cellStyle name="Normal 7 3 3" xfId="234" xr:uid="{2670F78F-E286-4E70-95B5-D2A860E10B9B}"/>
    <cellStyle name="Normal 7 4" xfId="166" xr:uid="{B35C32F2-0A3A-4C37-85AB-E6A404C0B401}"/>
    <cellStyle name="Normal 8" xfId="10" xr:uid="{849F846B-4292-4F62-A8E6-B70DBD06B3C6}"/>
    <cellStyle name="Normal 8 2" xfId="32" xr:uid="{88453C6C-57A1-4F07-B469-5BDD8044FD64}"/>
    <cellStyle name="Normal 8 2 2" xfId="182" xr:uid="{5A1ACECE-CB74-4361-B913-6C007B752430}"/>
    <cellStyle name="Normal 8 3" xfId="163" xr:uid="{5FE91F11-F152-42A4-AD76-9661A951B0A0}"/>
    <cellStyle name="Percent" xfId="154" builtinId="5"/>
    <cellStyle name="Percent 2" xfId="6" xr:uid="{BE36461B-E7DA-4D42-BC33-340AB88B81F9}"/>
    <cellStyle name="Percent 2 2" xfId="29" xr:uid="{420ADF52-2B30-4B70-B7B5-6D2488F82EE9}"/>
    <cellStyle name="Percent 2 2 2" xfId="180" xr:uid="{DADFC575-3C3F-4E83-8D06-FCD8449234EA}"/>
    <cellStyle name="Percent 2 3" xfId="161" xr:uid="{8BF7758D-6EFC-4BC1-AD2D-9990230B13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571FB-7EBA-4570-B3BF-61214D11C74F}">
  <sheetPr>
    <tabColor theme="1"/>
    <pageSetUpPr fitToPage="1"/>
  </sheetPr>
  <dimension ref="A1:H12"/>
  <sheetViews>
    <sheetView rightToLeft="1" tabSelected="1" view="pageBreakPreview" zoomScale="60" zoomScaleNormal="70" workbookViewId="0">
      <selection activeCell="H4" sqref="H4"/>
    </sheetView>
  </sheetViews>
  <sheetFormatPr defaultColWidth="9.140625" defaultRowHeight="15.75" x14ac:dyDescent="0.25"/>
  <cols>
    <col min="1" max="1" width="23" customWidth="1"/>
    <col min="2" max="2" width="7.85546875" style="3" customWidth="1"/>
    <col min="3" max="3" width="104.7109375" style="4" bestFit="1" customWidth="1"/>
    <col min="4" max="4" width="56.85546875" style="2" customWidth="1"/>
    <col min="5" max="5" width="9.140625" style="2"/>
    <col min="6" max="6" width="14.85546875" style="2" bestFit="1" customWidth="1"/>
    <col min="7" max="9" width="21.85546875" style="2" bestFit="1" customWidth="1"/>
    <col min="10" max="16384" width="9.140625" style="2"/>
  </cols>
  <sheetData>
    <row r="1" spans="1:8" ht="223.5" customHeight="1" thickBot="1" x14ac:dyDescent="0.3">
      <c r="A1" s="392" t="str">
        <f>'ראשונים-לפרסום'!B1</f>
        <v>לתכנון, הקמה, הכנסה לתפעול ותחזוקה של תחנות השנאה (תחנות משנה) 
בדיפו ראשונים, גלילות, וחולון בקו M1 של רשת המטרו בגוש דן
טופס מס' 10 - ההצעה הכספית של המציע</v>
      </c>
      <c r="B1" s="392"/>
      <c r="C1" s="392"/>
      <c r="D1" s="392"/>
    </row>
    <row r="2" spans="1:8" ht="147.94999999999999" customHeight="1" thickBot="1" x14ac:dyDescent="0.3">
      <c r="B2" s="1"/>
      <c r="C2"/>
      <c r="D2" s="40" t="s">
        <v>164</v>
      </c>
    </row>
    <row r="3" spans="1:8" s="6" customFormat="1" ht="35.25" customHeight="1" thickBot="1" x14ac:dyDescent="0.5">
      <c r="A3" s="5"/>
      <c r="B3" s="393"/>
      <c r="C3" s="394"/>
      <c r="D3" s="85">
        <f>SUM(D4:D12)</f>
        <v>366522451</v>
      </c>
    </row>
    <row r="4" spans="1:8" s="6" customFormat="1" ht="35.25" customHeight="1" thickBot="1" x14ac:dyDescent="0.5">
      <c r="A4" s="389" t="s">
        <v>0</v>
      </c>
      <c r="B4" s="13">
        <v>1</v>
      </c>
      <c r="C4" s="42" t="str">
        <f>'ראשונים-לפרסום'!C4</f>
        <v>פאושלי - תחנת השנאה -דיפו ראשונים</v>
      </c>
      <c r="D4" s="86">
        <f>'ראשונים-לפרסום'!N4</f>
        <v>69400672</v>
      </c>
      <c r="G4" s="7"/>
      <c r="H4" s="7"/>
    </row>
    <row r="5" spans="1:8" s="6" customFormat="1" ht="35.25" customHeight="1" x14ac:dyDescent="0.45">
      <c r="A5" s="390"/>
      <c r="B5" s="14">
        <v>2</v>
      </c>
      <c r="C5" s="43" t="str">
        <f>'ראשונים-לפרסום'!C5</f>
        <v>כתב כמויות עבור ציוד עיקרי - תחנת השנאה דיפו ראשונים-חשמל</v>
      </c>
      <c r="D5" s="86">
        <f>'ראשונים-לפרסום'!N5</f>
        <v>21297800</v>
      </c>
      <c r="G5" s="39"/>
    </row>
    <row r="6" spans="1:8" s="6" customFormat="1" ht="35.25" customHeight="1" thickBot="1" x14ac:dyDescent="0.5">
      <c r="A6" s="391"/>
      <c r="B6" s="15">
        <v>3</v>
      </c>
      <c r="C6" s="114" t="s">
        <v>74</v>
      </c>
      <c r="D6" s="115">
        <f>'ראשונים-לפרסום'!$N$6</f>
        <v>3292020</v>
      </c>
    </row>
    <row r="7" spans="1:8" s="6" customFormat="1" ht="35.25" customHeight="1" x14ac:dyDescent="0.45">
      <c r="A7" s="389" t="s">
        <v>1</v>
      </c>
      <c r="B7" s="12">
        <v>1</v>
      </c>
      <c r="C7" s="16" t="str">
        <f>'חולון - לפרסום  '!C4</f>
        <v>פאושלי - תחנת השנאה -  חולון</v>
      </c>
      <c r="D7" s="86">
        <f>'חולון - לפרסום  '!N4</f>
        <v>121294494</v>
      </c>
      <c r="G7" s="7"/>
      <c r="H7" s="7"/>
    </row>
    <row r="8" spans="1:8" s="6" customFormat="1" ht="35.25" customHeight="1" x14ac:dyDescent="0.45">
      <c r="A8" s="390"/>
      <c r="B8" s="17">
        <v>2</v>
      </c>
      <c r="C8" s="41" t="str">
        <f>'חולון - לפרסום  '!C5</f>
        <v>כתב כמויות עבור ציוד עיקרי - תחנת השנאה חולון-חשמל</v>
      </c>
      <c r="D8" s="87">
        <f>'חולון - לפרסום  '!N5</f>
        <v>29210000</v>
      </c>
    </row>
    <row r="9" spans="1:8" s="6" customFormat="1" ht="35.25" customHeight="1" thickBot="1" x14ac:dyDescent="0.5">
      <c r="A9" s="391"/>
      <c r="B9" s="18">
        <v>3</v>
      </c>
      <c r="C9" s="116" t="s">
        <v>74</v>
      </c>
      <c r="D9" s="115">
        <f>'חולון - לפרסום  '!$N$6</f>
        <v>3328365</v>
      </c>
    </row>
    <row r="10" spans="1:8" s="6" customFormat="1" ht="35.25" customHeight="1" x14ac:dyDescent="0.45">
      <c r="A10" s="389" t="s">
        <v>2</v>
      </c>
      <c r="B10" s="12">
        <v>1</v>
      </c>
      <c r="C10" s="16" t="str">
        <f>'גלילות-לפרסום'!C4</f>
        <v>פאושלי - תחנת השנאה -  גלילות</v>
      </c>
      <c r="D10" s="86">
        <f>'גלילות-לפרסום'!N4</f>
        <v>86016610</v>
      </c>
    </row>
    <row r="11" spans="1:8" s="6" customFormat="1" ht="35.25" customHeight="1" x14ac:dyDescent="0.45">
      <c r="A11" s="390"/>
      <c r="B11" s="19">
        <v>2</v>
      </c>
      <c r="C11" s="11" t="str">
        <f>'גלילות-לפרסום'!C5</f>
        <v>כתב כמויות עבור ציוד עיקרי - תחנת השנאה גלילות-חשמל</v>
      </c>
      <c r="D11" s="87">
        <f>'גלילות-לפרסום'!N5</f>
        <v>29210000</v>
      </c>
    </row>
    <row r="12" spans="1:8" ht="29.25" thickBot="1" x14ac:dyDescent="0.3">
      <c r="A12" s="391"/>
      <c r="B12" s="18">
        <v>3</v>
      </c>
      <c r="C12" s="116" t="s">
        <v>74</v>
      </c>
      <c r="D12" s="115">
        <f>'גלילות-לפרסום'!$N$6</f>
        <v>3472490</v>
      </c>
      <c r="F12" s="117"/>
    </row>
  </sheetData>
  <sheetProtection algorithmName="SHA-512" hashValue="C1PN7t8t3Kp/0zYuHc5fdC3Nn/3/Ec3T3AIu5I5Xu0vPW3OuYiiRHmZp3IHe1Mm8Wb+funVoKn3PdpmrhEl/zw==" saltValue="sZhj0zaGW29BPlPcwMPQYg==" spinCount="100000" sheet="1" objects="1" scenarios="1"/>
  <mergeCells count="5">
    <mergeCell ref="A4:A6"/>
    <mergeCell ref="A10:A12"/>
    <mergeCell ref="A7:A9"/>
    <mergeCell ref="A1:D1"/>
    <mergeCell ref="B3:C3"/>
  </mergeCells>
  <pageMargins left="0.23622047244094491" right="0.23622047244094491" top="0.74803149606299213" bottom="0.74803149606299213"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857E1-1FAD-4F8B-8ABC-54FB68708A68}">
  <sheetPr>
    <tabColor theme="1"/>
  </sheetPr>
  <dimension ref="A1:Q48"/>
  <sheetViews>
    <sheetView rightToLeft="1" view="pageBreakPreview" zoomScale="60" zoomScaleNormal="55" workbookViewId="0">
      <selection activeCell="L14" sqref="L14"/>
    </sheetView>
  </sheetViews>
  <sheetFormatPr defaultColWidth="9.140625" defaultRowHeight="15.75" x14ac:dyDescent="0.25"/>
  <cols>
    <col min="1" max="1" width="4.5703125" customWidth="1"/>
    <col min="2" max="2" width="7.85546875" style="166" customWidth="1"/>
    <col min="3" max="3" width="17" style="229" customWidth="1"/>
    <col min="4" max="4" width="14.42578125" style="229" bestFit="1" customWidth="1"/>
    <col min="5" max="5" width="10.5703125" style="229" customWidth="1"/>
    <col min="6" max="6" width="34.85546875" style="230" customWidth="1"/>
    <col min="7" max="7" width="21.5703125" style="138" customWidth="1"/>
    <col min="8" max="8" width="113.42578125" style="138" bestFit="1" customWidth="1"/>
    <col min="9" max="9" width="10.5703125" style="138" customWidth="1"/>
    <col min="10" max="10" width="25.42578125" style="343" customWidth="1"/>
    <col min="11" max="11" width="13.42578125" style="138" bestFit="1" customWidth="1"/>
    <col min="12" max="12" width="25.140625" style="138" customWidth="1"/>
    <col min="13" max="13" width="5.5703125" style="138" customWidth="1"/>
    <col min="14" max="14" width="13.42578125" style="138" bestFit="1" customWidth="1"/>
    <col min="15" max="15" width="39.5703125" style="232" customWidth="1"/>
    <col min="16" max="16" width="21.7109375" style="232" bestFit="1" customWidth="1"/>
    <col min="17" max="17" width="24" style="232" bestFit="1" customWidth="1"/>
    <col min="18" max="16384" width="9.140625" style="138"/>
  </cols>
  <sheetData>
    <row r="1" spans="1:17" ht="156.75" customHeight="1" thickBot="1" x14ac:dyDescent="0.45">
      <c r="A1" s="137"/>
      <c r="B1" s="383" t="str">
        <f>'חולון - לפרסום  '!B1</f>
        <v>לתכנון, הקמה, הכנסה לתפעול ותחזוקה של תחנות השנאה (תחנות משנה) 
בדיפו ראשונים, גלילות, וחולון בקו M1 של רשת המטרו בגוש דן
טופס מס' 10 - ההצעה הכספית של המציע</v>
      </c>
      <c r="C1" s="383"/>
      <c r="D1" s="383"/>
      <c r="E1" s="383"/>
      <c r="F1" s="383"/>
      <c r="G1" s="383"/>
      <c r="H1" s="383"/>
      <c r="I1" s="383"/>
      <c r="J1" s="383"/>
      <c r="K1" s="383"/>
      <c r="L1" s="383"/>
      <c r="M1" s="383"/>
      <c r="N1" s="383"/>
      <c r="O1" s="383"/>
      <c r="P1" s="383"/>
      <c r="Q1" s="383"/>
    </row>
    <row r="2" spans="1:17" ht="52.5" customHeight="1" thickBot="1" x14ac:dyDescent="0.3">
      <c r="B2" s="1"/>
      <c r="C2"/>
      <c r="D2"/>
      <c r="E2"/>
      <c r="F2"/>
      <c r="G2"/>
      <c r="H2"/>
      <c r="I2"/>
      <c r="J2" s="370" t="s">
        <v>173</v>
      </c>
      <c r="K2" s="371"/>
      <c r="L2" s="372"/>
      <c r="M2" s="139"/>
      <c r="N2" s="384" t="s">
        <v>3</v>
      </c>
      <c r="O2" s="374"/>
      <c r="P2" s="374"/>
      <c r="Q2" s="374"/>
    </row>
    <row r="3" spans="1:17" s="142" customFormat="1" ht="29.25" thickBot="1" x14ac:dyDescent="0.5">
      <c r="A3" s="5"/>
      <c r="B3" s="385" t="s">
        <v>4</v>
      </c>
      <c r="C3" s="385"/>
      <c r="D3" s="385"/>
      <c r="E3" s="385"/>
      <c r="F3" s="385"/>
      <c r="G3" s="385"/>
      <c r="H3" s="385"/>
      <c r="I3" s="140"/>
      <c r="J3" s="386">
        <f>SUM(J4:L6)</f>
        <v>93990492</v>
      </c>
      <c r="K3" s="387"/>
      <c r="L3" s="388"/>
      <c r="M3" s="141"/>
      <c r="N3" s="386">
        <f>SUM(N4:Q6)</f>
        <v>93990492</v>
      </c>
      <c r="O3" s="387"/>
      <c r="P3" s="387"/>
      <c r="Q3" s="387"/>
    </row>
    <row r="4" spans="1:17" s="142" customFormat="1" ht="28.5" x14ac:dyDescent="0.45">
      <c r="A4" s="5"/>
      <c r="B4" s="143">
        <v>1</v>
      </c>
      <c r="C4" s="376" t="s">
        <v>5</v>
      </c>
      <c r="D4" s="376"/>
      <c r="E4" s="376"/>
      <c r="F4" s="376"/>
      <c r="G4" s="376"/>
      <c r="H4" s="376"/>
      <c r="I4" s="140"/>
      <c r="J4" s="377">
        <f>L10</f>
        <v>69400672</v>
      </c>
      <c r="K4" s="378"/>
      <c r="L4" s="379"/>
      <c r="M4" s="144"/>
      <c r="N4" s="377">
        <f>Q10</f>
        <v>69400672</v>
      </c>
      <c r="O4" s="378"/>
      <c r="P4" s="378"/>
      <c r="Q4" s="379"/>
    </row>
    <row r="5" spans="1:17" s="142" customFormat="1" ht="28.5" x14ac:dyDescent="0.45">
      <c r="A5" s="5"/>
      <c r="B5" s="146">
        <v>2</v>
      </c>
      <c r="C5" s="376" t="s">
        <v>6</v>
      </c>
      <c r="D5" s="376"/>
      <c r="E5" s="376"/>
      <c r="F5" s="376"/>
      <c r="G5" s="376"/>
      <c r="H5" s="376"/>
      <c r="I5" s="140"/>
      <c r="J5" s="380">
        <f>SUM(L11:L31)</f>
        <v>21297800</v>
      </c>
      <c r="K5" s="381"/>
      <c r="L5" s="382"/>
      <c r="M5" s="144"/>
      <c r="N5" s="380">
        <f>SUM(Q11:Q31)</f>
        <v>21297800</v>
      </c>
      <c r="O5" s="381"/>
      <c r="P5" s="381"/>
      <c r="Q5" s="382"/>
    </row>
    <row r="6" spans="1:17" ht="21.75" thickBot="1" x14ac:dyDescent="0.3">
      <c r="B6" s="147">
        <v>3</v>
      </c>
      <c r="C6" s="365" t="s">
        <v>74</v>
      </c>
      <c r="D6" s="365"/>
      <c r="E6" s="365"/>
      <c r="F6" s="365"/>
      <c r="G6" s="365"/>
      <c r="H6" s="365"/>
      <c r="I6" s="140"/>
      <c r="J6" s="366">
        <f>SUM(L32:L45)</f>
        <v>3292020</v>
      </c>
      <c r="K6" s="367"/>
      <c r="L6" s="368"/>
      <c r="M6" s="291"/>
      <c r="N6" s="366">
        <f>SUM(Q32:Q45)</f>
        <v>3292020</v>
      </c>
      <c r="O6" s="367"/>
      <c r="P6" s="367"/>
      <c r="Q6" s="367"/>
    </row>
    <row r="7" spans="1:17" ht="21.75" thickBot="1" x14ac:dyDescent="0.4">
      <c r="B7" s="292"/>
      <c r="C7" s="293"/>
      <c r="D7" s="293"/>
      <c r="E7" s="293"/>
      <c r="F7" s="293"/>
      <c r="G7" s="293"/>
      <c r="H7" s="293"/>
      <c r="I7" s="294"/>
      <c r="J7" s="295"/>
      <c r="K7" s="294"/>
      <c r="L7" s="294"/>
      <c r="M7" s="294"/>
      <c r="N7" s="294"/>
      <c r="O7" s="296"/>
      <c r="P7" s="296"/>
      <c r="Q7" s="296"/>
    </row>
    <row r="8" spans="1:17" ht="84.75" customHeight="1" x14ac:dyDescent="0.25">
      <c r="B8" s="369" t="s">
        <v>7</v>
      </c>
      <c r="C8" s="369"/>
      <c r="D8" s="369"/>
      <c r="E8" s="369"/>
      <c r="F8" s="369"/>
      <c r="G8" s="369"/>
      <c r="H8" s="369"/>
      <c r="I8" s="155"/>
      <c r="J8" s="370" t="s">
        <v>173</v>
      </c>
      <c r="K8" s="371"/>
      <c r="L8" s="372"/>
      <c r="M8" s="156"/>
      <c r="N8" s="373" t="s">
        <v>3</v>
      </c>
      <c r="O8" s="374"/>
      <c r="P8" s="374"/>
      <c r="Q8" s="375"/>
    </row>
    <row r="9" spans="1:17" s="301" customFormat="1" ht="189.75" thickBot="1" x14ac:dyDescent="0.3">
      <c r="A9" s="297"/>
      <c r="B9" s="158" t="s">
        <v>8</v>
      </c>
      <c r="C9" s="159" t="s">
        <v>9</v>
      </c>
      <c r="D9" s="159" t="s">
        <v>10</v>
      </c>
      <c r="E9" s="159" t="s">
        <v>11</v>
      </c>
      <c r="F9" s="160" t="s">
        <v>12</v>
      </c>
      <c r="G9" s="161" t="s">
        <v>13</v>
      </c>
      <c r="H9" s="159" t="s">
        <v>14</v>
      </c>
      <c r="I9" s="159" t="s">
        <v>165</v>
      </c>
      <c r="J9" s="298" t="s">
        <v>174</v>
      </c>
      <c r="K9" s="50" t="s">
        <v>16</v>
      </c>
      <c r="L9" s="243" t="s">
        <v>178</v>
      </c>
      <c r="M9" s="299"/>
      <c r="N9" s="164" t="s">
        <v>16</v>
      </c>
      <c r="O9" s="300" t="s">
        <v>177</v>
      </c>
      <c r="P9" s="164" t="s">
        <v>176</v>
      </c>
      <c r="Q9" s="164" t="s">
        <v>175</v>
      </c>
    </row>
    <row r="10" spans="1:17" s="166" customFormat="1" ht="84" customHeight="1" thickBot="1" x14ac:dyDescent="0.3">
      <c r="B10" s="302" t="s">
        <v>17</v>
      </c>
      <c r="C10" s="303" t="s">
        <v>18</v>
      </c>
      <c r="D10" s="248">
        <v>1007</v>
      </c>
      <c r="E10" s="249" t="s">
        <v>19</v>
      </c>
      <c r="F10" s="352" t="s">
        <v>20</v>
      </c>
      <c r="G10" s="352"/>
      <c r="H10" s="352"/>
      <c r="I10" s="304" t="s">
        <v>21</v>
      </c>
      <c r="J10" s="305">
        <v>69400672</v>
      </c>
      <c r="K10" s="51">
        <v>1</v>
      </c>
      <c r="L10" s="52">
        <f>J10*K10</f>
        <v>69400672</v>
      </c>
      <c r="M10" s="306"/>
      <c r="N10" s="307">
        <f>K10</f>
        <v>1</v>
      </c>
      <c r="O10" s="133">
        <v>0</v>
      </c>
      <c r="P10" s="172">
        <f>(O10+100%)*J10</f>
        <v>69400672</v>
      </c>
      <c r="Q10" s="174">
        <f>P10*N10</f>
        <v>69400672</v>
      </c>
    </row>
    <row r="11" spans="1:17" s="166" customFormat="1" ht="68.45" customHeight="1" x14ac:dyDescent="0.25">
      <c r="B11" s="353" t="s">
        <v>22</v>
      </c>
      <c r="C11" s="356" t="s">
        <v>23</v>
      </c>
      <c r="D11" s="308">
        <v>1008</v>
      </c>
      <c r="E11" s="309" t="s">
        <v>24</v>
      </c>
      <c r="F11" s="310" t="s">
        <v>25</v>
      </c>
      <c r="G11" s="35" t="s">
        <v>26</v>
      </c>
      <c r="H11" s="311" t="s">
        <v>27</v>
      </c>
      <c r="I11" s="312" t="s">
        <v>28</v>
      </c>
      <c r="J11" s="53"/>
      <c r="K11" s="53">
        <v>7</v>
      </c>
      <c r="L11" s="71">
        <f t="shared" ref="L11:L45" si="0">J11*K11</f>
        <v>0</v>
      </c>
      <c r="M11" s="313"/>
      <c r="N11" s="314">
        <f t="shared" ref="N11:N45" si="1">K11</f>
        <v>7</v>
      </c>
      <c r="O11" s="235"/>
      <c r="P11" s="350"/>
      <c r="Q11" s="182">
        <f t="shared" ref="Q11:Q45" si="2">P11*N11</f>
        <v>0</v>
      </c>
    </row>
    <row r="12" spans="1:17" s="166" customFormat="1" ht="48.6" customHeight="1" x14ac:dyDescent="0.25">
      <c r="B12" s="354"/>
      <c r="C12" s="357"/>
      <c r="D12" s="315">
        <v>1009</v>
      </c>
      <c r="E12" s="316" t="s">
        <v>24</v>
      </c>
      <c r="F12" s="317" t="s">
        <v>25</v>
      </c>
      <c r="G12" s="34" t="s">
        <v>29</v>
      </c>
      <c r="H12" s="318" t="s">
        <v>30</v>
      </c>
      <c r="I12" s="319" t="s">
        <v>28</v>
      </c>
      <c r="J12" s="55"/>
      <c r="K12" s="55">
        <v>7</v>
      </c>
      <c r="L12" s="56">
        <f t="shared" si="0"/>
        <v>0</v>
      </c>
      <c r="M12" s="320"/>
      <c r="N12" s="321">
        <f t="shared" si="1"/>
        <v>7</v>
      </c>
      <c r="O12" s="236"/>
      <c r="P12" s="351"/>
      <c r="Q12" s="192">
        <f t="shared" si="2"/>
        <v>0</v>
      </c>
    </row>
    <row r="13" spans="1:17" s="166" customFormat="1" ht="51.95" customHeight="1" x14ac:dyDescent="0.25">
      <c r="B13" s="354"/>
      <c r="C13" s="357"/>
      <c r="D13" s="315">
        <v>1010</v>
      </c>
      <c r="E13" s="316" t="s">
        <v>24</v>
      </c>
      <c r="F13" s="317" t="s">
        <v>25</v>
      </c>
      <c r="G13" s="34" t="s">
        <v>31</v>
      </c>
      <c r="H13" s="318" t="s">
        <v>32</v>
      </c>
      <c r="I13" s="319" t="s">
        <v>28</v>
      </c>
      <c r="J13" s="55"/>
      <c r="K13" s="55">
        <v>1</v>
      </c>
      <c r="L13" s="56">
        <f t="shared" si="0"/>
        <v>0</v>
      </c>
      <c r="M13" s="320"/>
      <c r="N13" s="321">
        <f t="shared" si="1"/>
        <v>1</v>
      </c>
      <c r="O13" s="236"/>
      <c r="P13" s="351"/>
      <c r="Q13" s="192">
        <f t="shared" si="2"/>
        <v>0</v>
      </c>
    </row>
    <row r="14" spans="1:17" s="166" customFormat="1" ht="42" x14ac:dyDescent="0.25">
      <c r="B14" s="354"/>
      <c r="C14" s="357"/>
      <c r="D14" s="315">
        <v>1011</v>
      </c>
      <c r="E14" s="316" t="s">
        <v>24</v>
      </c>
      <c r="F14" s="317" t="s">
        <v>33</v>
      </c>
      <c r="G14" s="34" t="s">
        <v>34</v>
      </c>
      <c r="H14" s="322" t="s">
        <v>35</v>
      </c>
      <c r="I14" s="319" t="s">
        <v>28</v>
      </c>
      <c r="J14" s="55">
        <v>8000000</v>
      </c>
      <c r="K14" s="55">
        <v>2</v>
      </c>
      <c r="L14" s="56">
        <f t="shared" si="0"/>
        <v>16000000</v>
      </c>
      <c r="M14" s="320"/>
      <c r="N14" s="321">
        <f t="shared" si="1"/>
        <v>2</v>
      </c>
      <c r="O14" s="8">
        <v>0</v>
      </c>
      <c r="P14" s="191">
        <f t="shared" ref="P14:P31" si="3">(O14+100%)*J14</f>
        <v>8000000</v>
      </c>
      <c r="Q14" s="192">
        <f t="shared" si="2"/>
        <v>16000000</v>
      </c>
    </row>
    <row r="15" spans="1:17" s="166" customFormat="1" ht="42" x14ac:dyDescent="0.25">
      <c r="B15" s="354"/>
      <c r="C15" s="357"/>
      <c r="D15" s="315">
        <v>1012</v>
      </c>
      <c r="E15" s="316" t="s">
        <v>24</v>
      </c>
      <c r="F15" s="317" t="s">
        <v>33</v>
      </c>
      <c r="G15" s="34" t="s">
        <v>36</v>
      </c>
      <c r="H15" s="322" t="s">
        <v>37</v>
      </c>
      <c r="I15" s="319" t="s">
        <v>28</v>
      </c>
      <c r="J15" s="55">
        <v>400000</v>
      </c>
      <c r="K15" s="55">
        <v>2</v>
      </c>
      <c r="L15" s="56">
        <f t="shared" si="0"/>
        <v>800000</v>
      </c>
      <c r="M15" s="320"/>
      <c r="N15" s="321">
        <f t="shared" si="1"/>
        <v>2</v>
      </c>
      <c r="O15" s="8">
        <v>0</v>
      </c>
      <c r="P15" s="191">
        <f t="shared" si="3"/>
        <v>400000</v>
      </c>
      <c r="Q15" s="192">
        <f t="shared" si="2"/>
        <v>800000</v>
      </c>
    </row>
    <row r="16" spans="1:17" s="166" customFormat="1" ht="42" x14ac:dyDescent="0.25">
      <c r="B16" s="354"/>
      <c r="C16" s="357"/>
      <c r="D16" s="315">
        <v>1013</v>
      </c>
      <c r="E16" s="316" t="s">
        <v>24</v>
      </c>
      <c r="F16" s="317" t="s">
        <v>38</v>
      </c>
      <c r="G16" s="34" t="s">
        <v>39</v>
      </c>
      <c r="H16" s="322" t="s">
        <v>40</v>
      </c>
      <c r="I16" s="319" t="s">
        <v>28</v>
      </c>
      <c r="J16" s="55">
        <v>120000</v>
      </c>
      <c r="K16" s="55">
        <v>2</v>
      </c>
      <c r="L16" s="56">
        <f t="shared" si="0"/>
        <v>240000</v>
      </c>
      <c r="M16" s="320"/>
      <c r="N16" s="321">
        <f t="shared" si="1"/>
        <v>2</v>
      </c>
      <c r="O16" s="8">
        <v>0</v>
      </c>
      <c r="P16" s="191">
        <f t="shared" si="3"/>
        <v>120000</v>
      </c>
      <c r="Q16" s="192">
        <f t="shared" si="2"/>
        <v>240000</v>
      </c>
    </row>
    <row r="17" spans="2:17" s="166" customFormat="1" ht="42" x14ac:dyDescent="0.25">
      <c r="B17" s="354"/>
      <c r="C17" s="357"/>
      <c r="D17" s="315">
        <v>1014</v>
      </c>
      <c r="E17" s="316" t="s">
        <v>24</v>
      </c>
      <c r="F17" s="317" t="s">
        <v>38</v>
      </c>
      <c r="G17" s="34" t="s">
        <v>41</v>
      </c>
      <c r="H17" s="322" t="s">
        <v>37</v>
      </c>
      <c r="I17" s="319" t="s">
        <v>28</v>
      </c>
      <c r="J17" s="55">
        <v>30000</v>
      </c>
      <c r="K17" s="55">
        <v>2</v>
      </c>
      <c r="L17" s="56">
        <f t="shared" si="0"/>
        <v>60000</v>
      </c>
      <c r="M17" s="320"/>
      <c r="N17" s="321">
        <f t="shared" si="1"/>
        <v>2</v>
      </c>
      <c r="O17" s="8">
        <v>0</v>
      </c>
      <c r="P17" s="191">
        <f t="shared" si="3"/>
        <v>30000</v>
      </c>
      <c r="Q17" s="192">
        <f t="shared" si="2"/>
        <v>60000</v>
      </c>
    </row>
    <row r="18" spans="2:17" s="166" customFormat="1" ht="42" x14ac:dyDescent="0.25">
      <c r="B18" s="354"/>
      <c r="C18" s="357"/>
      <c r="D18" s="315">
        <v>1015</v>
      </c>
      <c r="E18" s="316" t="s">
        <v>24</v>
      </c>
      <c r="F18" s="317" t="s">
        <v>42</v>
      </c>
      <c r="G18" s="34" t="s">
        <v>43</v>
      </c>
      <c r="H18" s="322" t="s">
        <v>44</v>
      </c>
      <c r="I18" s="319" t="s">
        <v>28</v>
      </c>
      <c r="J18" s="55">
        <v>63400</v>
      </c>
      <c r="K18" s="55">
        <v>2</v>
      </c>
      <c r="L18" s="56">
        <f t="shared" si="0"/>
        <v>126800</v>
      </c>
      <c r="M18" s="320"/>
      <c r="N18" s="321">
        <f t="shared" si="1"/>
        <v>2</v>
      </c>
      <c r="O18" s="8">
        <v>0</v>
      </c>
      <c r="P18" s="191">
        <f t="shared" si="3"/>
        <v>63400</v>
      </c>
      <c r="Q18" s="192">
        <f t="shared" si="2"/>
        <v>126800</v>
      </c>
    </row>
    <row r="19" spans="2:17" s="166" customFormat="1" ht="42" x14ac:dyDescent="0.25">
      <c r="B19" s="354"/>
      <c r="C19" s="357"/>
      <c r="D19" s="315">
        <v>1016</v>
      </c>
      <c r="E19" s="316" t="s">
        <v>24</v>
      </c>
      <c r="F19" s="317" t="s">
        <v>42</v>
      </c>
      <c r="G19" s="34" t="s">
        <v>45</v>
      </c>
      <c r="H19" s="322" t="s">
        <v>46</v>
      </c>
      <c r="I19" s="319" t="s">
        <v>28</v>
      </c>
      <c r="J19" s="55">
        <v>3000</v>
      </c>
      <c r="K19" s="55">
        <v>2</v>
      </c>
      <c r="L19" s="56">
        <f t="shared" si="0"/>
        <v>6000</v>
      </c>
      <c r="M19" s="320"/>
      <c r="N19" s="321">
        <f t="shared" si="1"/>
        <v>2</v>
      </c>
      <c r="O19" s="8">
        <v>0</v>
      </c>
      <c r="P19" s="191">
        <f t="shared" si="3"/>
        <v>3000</v>
      </c>
      <c r="Q19" s="192">
        <f t="shared" si="2"/>
        <v>6000</v>
      </c>
    </row>
    <row r="20" spans="2:17" s="166" customFormat="1" ht="42" x14ac:dyDescent="0.25">
      <c r="B20" s="354"/>
      <c r="C20" s="357"/>
      <c r="D20" s="315">
        <v>1017</v>
      </c>
      <c r="E20" s="316" t="s">
        <v>24</v>
      </c>
      <c r="F20" s="317" t="s">
        <v>42</v>
      </c>
      <c r="G20" s="34" t="s">
        <v>47</v>
      </c>
      <c r="H20" s="322" t="s">
        <v>48</v>
      </c>
      <c r="I20" s="319" t="s">
        <v>28</v>
      </c>
      <c r="J20" s="55">
        <v>300000</v>
      </c>
      <c r="K20" s="55">
        <v>2</v>
      </c>
      <c r="L20" s="56">
        <f t="shared" si="0"/>
        <v>600000</v>
      </c>
      <c r="M20" s="320"/>
      <c r="N20" s="321">
        <f t="shared" si="1"/>
        <v>2</v>
      </c>
      <c r="O20" s="8">
        <v>0</v>
      </c>
      <c r="P20" s="191">
        <f t="shared" si="3"/>
        <v>300000</v>
      </c>
      <c r="Q20" s="192">
        <f t="shared" si="2"/>
        <v>600000</v>
      </c>
    </row>
    <row r="21" spans="2:17" s="166" customFormat="1" ht="42" x14ac:dyDescent="0.25">
      <c r="B21" s="354"/>
      <c r="C21" s="357"/>
      <c r="D21" s="315">
        <v>1018</v>
      </c>
      <c r="E21" s="316" t="s">
        <v>24</v>
      </c>
      <c r="F21" s="317" t="s">
        <v>42</v>
      </c>
      <c r="G21" s="34" t="s">
        <v>49</v>
      </c>
      <c r="H21" s="322" t="s">
        <v>50</v>
      </c>
      <c r="I21" s="319" t="s">
        <v>51</v>
      </c>
      <c r="J21" s="55">
        <v>5000</v>
      </c>
      <c r="K21" s="55">
        <v>2</v>
      </c>
      <c r="L21" s="56">
        <f t="shared" si="0"/>
        <v>10000</v>
      </c>
      <c r="M21" s="320"/>
      <c r="N21" s="321">
        <f t="shared" si="1"/>
        <v>2</v>
      </c>
      <c r="O21" s="8">
        <v>0</v>
      </c>
      <c r="P21" s="191">
        <f t="shared" si="3"/>
        <v>5000</v>
      </c>
      <c r="Q21" s="192">
        <f t="shared" si="2"/>
        <v>10000</v>
      </c>
    </row>
    <row r="22" spans="2:17" s="166" customFormat="1" ht="63" x14ac:dyDescent="0.25">
      <c r="B22" s="354"/>
      <c r="C22" s="357"/>
      <c r="D22" s="315">
        <v>1019</v>
      </c>
      <c r="E22" s="316" t="s">
        <v>24</v>
      </c>
      <c r="F22" s="317" t="s">
        <v>52</v>
      </c>
      <c r="G22" s="34" t="s">
        <v>53</v>
      </c>
      <c r="H22" s="318" t="s">
        <v>54</v>
      </c>
      <c r="I22" s="319" t="s">
        <v>28</v>
      </c>
      <c r="J22" s="55">
        <v>70000</v>
      </c>
      <c r="K22" s="55">
        <v>1</v>
      </c>
      <c r="L22" s="56">
        <f t="shared" si="0"/>
        <v>70000</v>
      </c>
      <c r="M22" s="320"/>
      <c r="N22" s="321">
        <f t="shared" si="1"/>
        <v>1</v>
      </c>
      <c r="O22" s="8">
        <v>0</v>
      </c>
      <c r="P22" s="191">
        <f t="shared" si="3"/>
        <v>70000</v>
      </c>
      <c r="Q22" s="192">
        <f t="shared" si="2"/>
        <v>70000</v>
      </c>
    </row>
    <row r="23" spans="2:17" s="166" customFormat="1" ht="21" x14ac:dyDescent="0.25">
      <c r="B23" s="354"/>
      <c r="C23" s="357"/>
      <c r="D23" s="315">
        <v>1020</v>
      </c>
      <c r="E23" s="316" t="s">
        <v>24</v>
      </c>
      <c r="F23" s="317" t="s">
        <v>52</v>
      </c>
      <c r="G23" s="34" t="s">
        <v>55</v>
      </c>
      <c r="H23" s="318" t="s">
        <v>56</v>
      </c>
      <c r="I23" s="319" t="s">
        <v>28</v>
      </c>
      <c r="J23" s="55">
        <v>150000</v>
      </c>
      <c r="K23" s="55">
        <v>2</v>
      </c>
      <c r="L23" s="56">
        <f t="shared" si="0"/>
        <v>300000</v>
      </c>
      <c r="M23" s="320"/>
      <c r="N23" s="321">
        <f t="shared" si="1"/>
        <v>2</v>
      </c>
      <c r="O23" s="8">
        <v>0</v>
      </c>
      <c r="P23" s="191">
        <f t="shared" si="3"/>
        <v>150000</v>
      </c>
      <c r="Q23" s="192">
        <f t="shared" si="2"/>
        <v>300000</v>
      </c>
    </row>
    <row r="24" spans="2:17" s="166" customFormat="1" ht="21" x14ac:dyDescent="0.25">
      <c r="B24" s="354"/>
      <c r="C24" s="357"/>
      <c r="D24" s="315">
        <v>1021</v>
      </c>
      <c r="E24" s="316" t="s">
        <v>24</v>
      </c>
      <c r="F24" s="317" t="s">
        <v>52</v>
      </c>
      <c r="G24" s="34" t="s">
        <v>57</v>
      </c>
      <c r="H24" s="318" t="s">
        <v>58</v>
      </c>
      <c r="I24" s="319" t="s">
        <v>28</v>
      </c>
      <c r="J24" s="55">
        <v>150000</v>
      </c>
      <c r="K24" s="55">
        <v>2</v>
      </c>
      <c r="L24" s="56">
        <f t="shared" si="0"/>
        <v>300000</v>
      </c>
      <c r="M24" s="320"/>
      <c r="N24" s="321">
        <f t="shared" si="1"/>
        <v>2</v>
      </c>
      <c r="O24" s="8">
        <v>0</v>
      </c>
      <c r="P24" s="191">
        <f t="shared" si="3"/>
        <v>150000</v>
      </c>
      <c r="Q24" s="192">
        <f t="shared" si="2"/>
        <v>300000</v>
      </c>
    </row>
    <row r="25" spans="2:17" s="166" customFormat="1" ht="21" x14ac:dyDescent="0.25">
      <c r="B25" s="354"/>
      <c r="C25" s="357"/>
      <c r="D25" s="315">
        <v>1022</v>
      </c>
      <c r="E25" s="316" t="s">
        <v>24</v>
      </c>
      <c r="F25" s="317" t="s">
        <v>52</v>
      </c>
      <c r="G25" s="34" t="s">
        <v>59</v>
      </c>
      <c r="H25" s="318" t="s">
        <v>60</v>
      </c>
      <c r="I25" s="319" t="s">
        <v>28</v>
      </c>
      <c r="J25" s="55">
        <v>150000</v>
      </c>
      <c r="K25" s="118">
        <v>18</v>
      </c>
      <c r="L25" s="56">
        <f t="shared" si="0"/>
        <v>2700000</v>
      </c>
      <c r="M25" s="320"/>
      <c r="N25" s="321">
        <f t="shared" si="1"/>
        <v>18</v>
      </c>
      <c r="O25" s="8">
        <v>0</v>
      </c>
      <c r="P25" s="191">
        <f t="shared" si="3"/>
        <v>150000</v>
      </c>
      <c r="Q25" s="192">
        <f t="shared" si="2"/>
        <v>2700000</v>
      </c>
    </row>
    <row r="26" spans="2:17" s="166" customFormat="1" ht="21" x14ac:dyDescent="0.25">
      <c r="B26" s="354"/>
      <c r="C26" s="357"/>
      <c r="D26" s="315">
        <v>1023</v>
      </c>
      <c r="E26" s="316" t="s">
        <v>24</v>
      </c>
      <c r="F26" s="317" t="s">
        <v>52</v>
      </c>
      <c r="G26" s="34" t="s">
        <v>61</v>
      </c>
      <c r="H26" s="318" t="s">
        <v>62</v>
      </c>
      <c r="I26" s="319" t="s">
        <v>28</v>
      </c>
      <c r="J26" s="55">
        <v>2000</v>
      </c>
      <c r="K26" s="55">
        <v>1</v>
      </c>
      <c r="L26" s="56">
        <f t="shared" si="0"/>
        <v>2000</v>
      </c>
      <c r="M26" s="320"/>
      <c r="N26" s="321">
        <f t="shared" si="1"/>
        <v>1</v>
      </c>
      <c r="O26" s="8">
        <v>0</v>
      </c>
      <c r="P26" s="191">
        <f t="shared" si="3"/>
        <v>2000</v>
      </c>
      <c r="Q26" s="192">
        <f t="shared" si="2"/>
        <v>2000</v>
      </c>
    </row>
    <row r="27" spans="2:17" s="166" customFormat="1" ht="21" x14ac:dyDescent="0.25">
      <c r="B27" s="354"/>
      <c r="C27" s="357"/>
      <c r="D27" s="315">
        <v>1024</v>
      </c>
      <c r="E27" s="316" t="s">
        <v>24</v>
      </c>
      <c r="F27" s="317" t="s">
        <v>52</v>
      </c>
      <c r="G27" s="34" t="s">
        <v>63</v>
      </c>
      <c r="H27" s="318" t="s">
        <v>64</v>
      </c>
      <c r="I27" s="319" t="s">
        <v>28</v>
      </c>
      <c r="J27" s="55">
        <v>3000</v>
      </c>
      <c r="K27" s="55">
        <v>1</v>
      </c>
      <c r="L27" s="56">
        <f t="shared" si="0"/>
        <v>3000</v>
      </c>
      <c r="M27" s="320"/>
      <c r="N27" s="321">
        <f t="shared" si="1"/>
        <v>1</v>
      </c>
      <c r="O27" s="8">
        <v>0</v>
      </c>
      <c r="P27" s="191">
        <f t="shared" si="3"/>
        <v>3000</v>
      </c>
      <c r="Q27" s="192">
        <f t="shared" si="2"/>
        <v>3000</v>
      </c>
    </row>
    <row r="28" spans="2:17" s="166" customFormat="1" ht="21" x14ac:dyDescent="0.25">
      <c r="B28" s="354"/>
      <c r="C28" s="357"/>
      <c r="D28" s="315">
        <v>1025</v>
      </c>
      <c r="E28" s="316" t="s">
        <v>24</v>
      </c>
      <c r="F28" s="317" t="s">
        <v>52</v>
      </c>
      <c r="G28" s="34" t="s">
        <v>65</v>
      </c>
      <c r="H28" s="318" t="s">
        <v>66</v>
      </c>
      <c r="I28" s="319" t="s">
        <v>51</v>
      </c>
      <c r="J28" s="55">
        <v>35000</v>
      </c>
      <c r="K28" s="55">
        <v>1</v>
      </c>
      <c r="L28" s="56">
        <f t="shared" si="0"/>
        <v>35000</v>
      </c>
      <c r="M28" s="320"/>
      <c r="N28" s="321">
        <f t="shared" si="1"/>
        <v>1</v>
      </c>
      <c r="O28" s="8">
        <v>0</v>
      </c>
      <c r="P28" s="191">
        <f t="shared" si="3"/>
        <v>35000</v>
      </c>
      <c r="Q28" s="192">
        <f t="shared" si="2"/>
        <v>35000</v>
      </c>
    </row>
    <row r="29" spans="2:17" s="166" customFormat="1" ht="21" x14ac:dyDescent="0.25">
      <c r="B29" s="354"/>
      <c r="C29" s="357"/>
      <c r="D29" s="315">
        <v>1026</v>
      </c>
      <c r="E29" s="316" t="s">
        <v>24</v>
      </c>
      <c r="F29" s="317" t="s">
        <v>52</v>
      </c>
      <c r="G29" s="34" t="s">
        <v>67</v>
      </c>
      <c r="H29" s="318" t="s">
        <v>68</v>
      </c>
      <c r="I29" s="319" t="s">
        <v>51</v>
      </c>
      <c r="J29" s="55">
        <v>26000</v>
      </c>
      <c r="K29" s="55">
        <v>1</v>
      </c>
      <c r="L29" s="56">
        <f t="shared" si="0"/>
        <v>26000</v>
      </c>
      <c r="M29" s="320"/>
      <c r="N29" s="321">
        <f t="shared" si="1"/>
        <v>1</v>
      </c>
      <c r="O29" s="8">
        <v>0</v>
      </c>
      <c r="P29" s="191">
        <f t="shared" si="3"/>
        <v>26000</v>
      </c>
      <c r="Q29" s="192">
        <f t="shared" si="2"/>
        <v>26000</v>
      </c>
    </row>
    <row r="30" spans="2:17" s="166" customFormat="1" ht="21" x14ac:dyDescent="0.25">
      <c r="B30" s="354"/>
      <c r="C30" s="357"/>
      <c r="D30" s="315">
        <v>1027</v>
      </c>
      <c r="E30" s="316" t="s">
        <v>24</v>
      </c>
      <c r="F30" s="317" t="s">
        <v>52</v>
      </c>
      <c r="G30" s="34" t="s">
        <v>69</v>
      </c>
      <c r="H30" s="318" t="s">
        <v>70</v>
      </c>
      <c r="I30" s="319" t="s">
        <v>21</v>
      </c>
      <c r="J30" s="55">
        <v>7000</v>
      </c>
      <c r="K30" s="55">
        <v>1</v>
      </c>
      <c r="L30" s="56">
        <f t="shared" si="0"/>
        <v>7000</v>
      </c>
      <c r="M30" s="320"/>
      <c r="N30" s="321">
        <f t="shared" si="1"/>
        <v>1</v>
      </c>
      <c r="O30" s="8">
        <v>0</v>
      </c>
      <c r="P30" s="191">
        <f t="shared" si="3"/>
        <v>7000</v>
      </c>
      <c r="Q30" s="192">
        <f t="shared" si="2"/>
        <v>7000</v>
      </c>
    </row>
    <row r="31" spans="2:17" s="166" customFormat="1" ht="42.75" thickBot="1" x14ac:dyDescent="0.3">
      <c r="B31" s="355"/>
      <c r="C31" s="358"/>
      <c r="D31" s="323">
        <v>1028</v>
      </c>
      <c r="E31" s="324" t="s">
        <v>24</v>
      </c>
      <c r="F31" s="325" t="s">
        <v>52</v>
      </c>
      <c r="G31" s="88" t="s">
        <v>71</v>
      </c>
      <c r="H31" s="326" t="s">
        <v>72</v>
      </c>
      <c r="I31" s="327" t="s">
        <v>21</v>
      </c>
      <c r="J31" s="328">
        <v>12000</v>
      </c>
      <c r="K31" s="89">
        <v>1</v>
      </c>
      <c r="L31" s="90">
        <f t="shared" si="0"/>
        <v>12000</v>
      </c>
      <c r="M31" s="329"/>
      <c r="N31" s="330">
        <f t="shared" si="1"/>
        <v>1</v>
      </c>
      <c r="O31" s="120">
        <v>0</v>
      </c>
      <c r="P31" s="331">
        <f t="shared" si="3"/>
        <v>12000</v>
      </c>
      <c r="Q31" s="332">
        <f t="shared" si="2"/>
        <v>12000</v>
      </c>
    </row>
    <row r="32" spans="2:17" s="336" customFormat="1" ht="42" x14ac:dyDescent="0.35">
      <c r="B32" s="362" t="s">
        <v>73</v>
      </c>
      <c r="C32" s="359" t="s">
        <v>74</v>
      </c>
      <c r="D32" s="333">
        <v>1029</v>
      </c>
      <c r="E32" s="334" t="s">
        <v>75</v>
      </c>
      <c r="F32" s="36" t="s">
        <v>76</v>
      </c>
      <c r="G32" s="37" t="s">
        <v>77</v>
      </c>
      <c r="H32" s="37" t="s">
        <v>78</v>
      </c>
      <c r="I32" s="37" t="s">
        <v>79</v>
      </c>
      <c r="J32" s="33">
        <v>65</v>
      </c>
      <c r="K32" s="31">
        <v>500</v>
      </c>
      <c r="L32" s="54">
        <f>J32*K32</f>
        <v>32500</v>
      </c>
      <c r="M32" s="38"/>
      <c r="N32" s="335">
        <f t="shared" si="1"/>
        <v>500</v>
      </c>
      <c r="O32" s="119"/>
      <c r="P32" s="218">
        <f>J32</f>
        <v>65</v>
      </c>
      <c r="Q32" s="219">
        <f t="shared" si="2"/>
        <v>32500</v>
      </c>
    </row>
    <row r="33" spans="1:17" s="336" customFormat="1" ht="42" x14ac:dyDescent="0.35">
      <c r="B33" s="363"/>
      <c r="C33" s="360"/>
      <c r="D33" s="337">
        <v>1030</v>
      </c>
      <c r="E33" s="338" t="s">
        <v>75</v>
      </c>
      <c r="F33" s="23" t="s">
        <v>76</v>
      </c>
      <c r="G33" s="24" t="s">
        <v>80</v>
      </c>
      <c r="H33" s="24" t="s">
        <v>81</v>
      </c>
      <c r="I33" s="24" t="s">
        <v>82</v>
      </c>
      <c r="J33" s="32">
        <v>1</v>
      </c>
      <c r="K33" s="25">
        <v>50000</v>
      </c>
      <c r="L33" s="56">
        <f>J33*K33</f>
        <v>50000</v>
      </c>
      <c r="M33" s="26"/>
      <c r="N33" s="339">
        <f t="shared" si="1"/>
        <v>50000</v>
      </c>
      <c r="O33" s="22"/>
      <c r="P33" s="221">
        <f t="shared" ref="P33:P45" si="4">J33</f>
        <v>1</v>
      </c>
      <c r="Q33" s="192">
        <f t="shared" si="2"/>
        <v>50000</v>
      </c>
    </row>
    <row r="34" spans="1:17" s="336" customFormat="1" ht="42" x14ac:dyDescent="0.35">
      <c r="B34" s="363"/>
      <c r="C34" s="360"/>
      <c r="D34" s="337">
        <v>1031</v>
      </c>
      <c r="E34" s="338" t="s">
        <v>75</v>
      </c>
      <c r="F34" s="23" t="s">
        <v>76</v>
      </c>
      <c r="G34" s="24" t="s">
        <v>83</v>
      </c>
      <c r="H34" s="24" t="s">
        <v>84</v>
      </c>
      <c r="I34" s="24" t="s">
        <v>21</v>
      </c>
      <c r="J34" s="32">
        <v>5000</v>
      </c>
      <c r="K34" s="25">
        <v>10</v>
      </c>
      <c r="L34" s="56">
        <f t="shared" si="0"/>
        <v>50000</v>
      </c>
      <c r="M34" s="26"/>
      <c r="N34" s="339">
        <f t="shared" si="1"/>
        <v>10</v>
      </c>
      <c r="O34" s="22"/>
      <c r="P34" s="221">
        <f t="shared" si="4"/>
        <v>5000</v>
      </c>
      <c r="Q34" s="192">
        <f t="shared" si="2"/>
        <v>50000</v>
      </c>
    </row>
    <row r="35" spans="1:17" s="336" customFormat="1" ht="42" x14ac:dyDescent="0.35">
      <c r="B35" s="363"/>
      <c r="C35" s="360"/>
      <c r="D35" s="337">
        <v>1032</v>
      </c>
      <c r="E35" s="338" t="s">
        <v>75</v>
      </c>
      <c r="F35" s="23" t="s">
        <v>76</v>
      </c>
      <c r="G35" s="24" t="s">
        <v>85</v>
      </c>
      <c r="H35" s="24" t="s">
        <v>86</v>
      </c>
      <c r="I35" s="24" t="s">
        <v>82</v>
      </c>
      <c r="J35" s="32">
        <v>1</v>
      </c>
      <c r="K35" s="25">
        <v>50000</v>
      </c>
      <c r="L35" s="56">
        <f t="shared" si="0"/>
        <v>50000</v>
      </c>
      <c r="M35" s="26"/>
      <c r="N35" s="339">
        <f t="shared" si="1"/>
        <v>50000</v>
      </c>
      <c r="O35" s="22"/>
      <c r="P35" s="221">
        <f t="shared" si="4"/>
        <v>1</v>
      </c>
      <c r="Q35" s="192">
        <f t="shared" si="2"/>
        <v>50000</v>
      </c>
    </row>
    <row r="36" spans="1:17" s="336" customFormat="1" ht="42" x14ac:dyDescent="0.35">
      <c r="B36" s="363"/>
      <c r="C36" s="360"/>
      <c r="D36" s="337">
        <v>1033</v>
      </c>
      <c r="E36" s="338" t="s">
        <v>75</v>
      </c>
      <c r="F36" s="23" t="s">
        <v>76</v>
      </c>
      <c r="G36" s="24" t="s">
        <v>87</v>
      </c>
      <c r="H36" s="24" t="s">
        <v>88</v>
      </c>
      <c r="I36" s="24" t="s">
        <v>82</v>
      </c>
      <c r="J36" s="32">
        <v>1</v>
      </c>
      <c r="K36" s="25">
        <v>50000</v>
      </c>
      <c r="L36" s="56">
        <f t="shared" si="0"/>
        <v>50000</v>
      </c>
      <c r="M36" s="26"/>
      <c r="N36" s="339">
        <f t="shared" si="1"/>
        <v>50000</v>
      </c>
      <c r="O36" s="22"/>
      <c r="P36" s="221">
        <f t="shared" si="4"/>
        <v>1</v>
      </c>
      <c r="Q36" s="192">
        <f t="shared" si="2"/>
        <v>50000</v>
      </c>
    </row>
    <row r="37" spans="1:17" s="336" customFormat="1" ht="63" x14ac:dyDescent="0.35">
      <c r="B37" s="363"/>
      <c r="C37" s="360"/>
      <c r="D37" s="337">
        <v>1034</v>
      </c>
      <c r="E37" s="338" t="s">
        <v>75</v>
      </c>
      <c r="F37" s="23" t="s">
        <v>76</v>
      </c>
      <c r="G37" s="24" t="s">
        <v>89</v>
      </c>
      <c r="H37" s="24" t="s">
        <v>90</v>
      </c>
      <c r="I37" s="24" t="s">
        <v>82</v>
      </c>
      <c r="J37" s="32">
        <v>1</v>
      </c>
      <c r="K37" s="25">
        <v>25000</v>
      </c>
      <c r="L37" s="56">
        <f t="shared" si="0"/>
        <v>25000</v>
      </c>
      <c r="M37" s="26"/>
      <c r="N37" s="339">
        <f t="shared" si="1"/>
        <v>25000</v>
      </c>
      <c r="O37" s="22"/>
      <c r="P37" s="221">
        <f t="shared" si="4"/>
        <v>1</v>
      </c>
      <c r="Q37" s="192">
        <f t="shared" si="2"/>
        <v>25000</v>
      </c>
    </row>
    <row r="38" spans="1:17" s="336" customFormat="1" ht="42" x14ac:dyDescent="0.35">
      <c r="B38" s="363"/>
      <c r="C38" s="360"/>
      <c r="D38" s="337">
        <v>1035</v>
      </c>
      <c r="E38" s="338" t="s">
        <v>75</v>
      </c>
      <c r="F38" s="23" t="s">
        <v>76</v>
      </c>
      <c r="G38" s="24" t="s">
        <v>91</v>
      </c>
      <c r="H38" s="24" t="s">
        <v>92</v>
      </c>
      <c r="I38" s="24" t="s">
        <v>82</v>
      </c>
      <c r="J38" s="32">
        <v>1</v>
      </c>
      <c r="K38" s="25">
        <v>25000</v>
      </c>
      <c r="L38" s="56">
        <f t="shared" si="0"/>
        <v>25000</v>
      </c>
      <c r="M38" s="26"/>
      <c r="N38" s="339">
        <f t="shared" si="1"/>
        <v>25000</v>
      </c>
      <c r="O38" s="22"/>
      <c r="P38" s="221">
        <f t="shared" si="4"/>
        <v>1</v>
      </c>
      <c r="Q38" s="192">
        <f t="shared" si="2"/>
        <v>25000</v>
      </c>
    </row>
    <row r="39" spans="1:17" s="340" customFormat="1" ht="63" x14ac:dyDescent="0.35">
      <c r="A39"/>
      <c r="B39" s="363"/>
      <c r="C39" s="360"/>
      <c r="D39" s="337">
        <v>1036</v>
      </c>
      <c r="E39" s="338" t="s">
        <v>75</v>
      </c>
      <c r="F39" s="23" t="s">
        <v>76</v>
      </c>
      <c r="G39" s="24" t="s">
        <v>93</v>
      </c>
      <c r="H39" s="24" t="s">
        <v>94</v>
      </c>
      <c r="I39" s="24" t="s">
        <v>95</v>
      </c>
      <c r="J39" s="32">
        <v>500</v>
      </c>
      <c r="K39" s="25">
        <v>300</v>
      </c>
      <c r="L39" s="56">
        <f t="shared" si="0"/>
        <v>150000</v>
      </c>
      <c r="M39" s="26"/>
      <c r="N39" s="339">
        <f t="shared" si="1"/>
        <v>300</v>
      </c>
      <c r="O39" s="22"/>
      <c r="P39" s="221">
        <f t="shared" si="4"/>
        <v>500</v>
      </c>
      <c r="Q39" s="192">
        <f t="shared" si="2"/>
        <v>150000</v>
      </c>
    </row>
    <row r="40" spans="1:17" s="340" customFormat="1" ht="63" x14ac:dyDescent="0.35">
      <c r="A40"/>
      <c r="B40" s="363"/>
      <c r="C40" s="360"/>
      <c r="D40" s="337">
        <v>1037</v>
      </c>
      <c r="E40" s="338" t="s">
        <v>75</v>
      </c>
      <c r="F40" s="23" t="s">
        <v>76</v>
      </c>
      <c r="G40" s="24" t="s">
        <v>96</v>
      </c>
      <c r="H40" s="24" t="s">
        <v>97</v>
      </c>
      <c r="I40" s="24" t="s">
        <v>95</v>
      </c>
      <c r="J40" s="32">
        <v>500</v>
      </c>
      <c r="K40" s="25">
        <v>400</v>
      </c>
      <c r="L40" s="56">
        <f t="shared" si="0"/>
        <v>200000</v>
      </c>
      <c r="M40" s="26"/>
      <c r="N40" s="339">
        <f t="shared" si="1"/>
        <v>400</v>
      </c>
      <c r="O40" s="22"/>
      <c r="P40" s="221">
        <f t="shared" si="4"/>
        <v>500</v>
      </c>
      <c r="Q40" s="192">
        <f t="shared" si="2"/>
        <v>200000</v>
      </c>
    </row>
    <row r="41" spans="1:17" s="340" customFormat="1" ht="63" x14ac:dyDescent="0.35">
      <c r="A41"/>
      <c r="B41" s="363"/>
      <c r="C41" s="360"/>
      <c r="D41" s="337">
        <v>1038</v>
      </c>
      <c r="E41" s="338" t="s">
        <v>75</v>
      </c>
      <c r="F41" s="23" t="s">
        <v>76</v>
      </c>
      <c r="G41" s="27" t="s">
        <v>98</v>
      </c>
      <c r="H41" s="24" t="s">
        <v>99</v>
      </c>
      <c r="I41" s="222" t="s">
        <v>100</v>
      </c>
      <c r="J41" s="57" t="s">
        <v>101</v>
      </c>
      <c r="K41" s="57">
        <v>2560</v>
      </c>
      <c r="L41" s="56">
        <f t="shared" si="0"/>
        <v>494080</v>
      </c>
      <c r="M41" s="341"/>
      <c r="N41" s="339">
        <f t="shared" si="1"/>
        <v>2560</v>
      </c>
      <c r="O41" s="22"/>
      <c r="P41" s="221" t="str">
        <f t="shared" si="4"/>
        <v>193</v>
      </c>
      <c r="Q41" s="192">
        <f t="shared" si="2"/>
        <v>494080</v>
      </c>
    </row>
    <row r="42" spans="1:17" s="340" customFormat="1" ht="42" x14ac:dyDescent="0.35">
      <c r="A42"/>
      <c r="B42" s="363"/>
      <c r="C42" s="360"/>
      <c r="D42" s="337">
        <v>1039</v>
      </c>
      <c r="E42" s="338" t="s">
        <v>75</v>
      </c>
      <c r="F42" s="23" t="s">
        <v>76</v>
      </c>
      <c r="G42" s="24" t="s">
        <v>102</v>
      </c>
      <c r="H42" s="24" t="s">
        <v>103</v>
      </c>
      <c r="I42" s="222" t="s">
        <v>100</v>
      </c>
      <c r="J42" s="57">
        <v>49</v>
      </c>
      <c r="K42" s="57">
        <v>2560</v>
      </c>
      <c r="L42" s="56">
        <f t="shared" si="0"/>
        <v>125440</v>
      </c>
      <c r="M42" s="341"/>
      <c r="N42" s="339">
        <f t="shared" si="1"/>
        <v>2560</v>
      </c>
      <c r="O42" s="22"/>
      <c r="P42" s="221">
        <f t="shared" si="4"/>
        <v>49</v>
      </c>
      <c r="Q42" s="192">
        <f t="shared" si="2"/>
        <v>125440</v>
      </c>
    </row>
    <row r="43" spans="1:17" s="340" customFormat="1" ht="42" x14ac:dyDescent="0.35">
      <c r="A43"/>
      <c r="B43" s="363"/>
      <c r="C43" s="360"/>
      <c r="D43" s="342">
        <v>1040</v>
      </c>
      <c r="E43" s="92" t="s">
        <v>75</v>
      </c>
      <c r="F43" s="92" t="s">
        <v>76</v>
      </c>
      <c r="G43" s="225" t="s">
        <v>166</v>
      </c>
      <c r="H43" s="94" t="s">
        <v>170</v>
      </c>
      <c r="I43" s="93" t="s">
        <v>167</v>
      </c>
      <c r="J43" s="104">
        <v>40000</v>
      </c>
      <c r="K43" s="225">
        <v>24</v>
      </c>
      <c r="L43" s="226">
        <f t="shared" si="0"/>
        <v>960000</v>
      </c>
      <c r="M43" s="95"/>
      <c r="N43" s="226">
        <f t="shared" si="1"/>
        <v>24</v>
      </c>
      <c r="O43" s="227"/>
      <c r="P43" s="228">
        <f t="shared" si="4"/>
        <v>40000</v>
      </c>
      <c r="Q43" s="227">
        <f t="shared" si="2"/>
        <v>960000</v>
      </c>
    </row>
    <row r="44" spans="1:17" s="340" customFormat="1" ht="42" x14ac:dyDescent="0.35">
      <c r="A44"/>
      <c r="B44" s="363"/>
      <c r="C44" s="360"/>
      <c r="D44" s="342">
        <v>1041</v>
      </c>
      <c r="E44" s="92" t="s">
        <v>75</v>
      </c>
      <c r="F44" s="92" t="s">
        <v>76</v>
      </c>
      <c r="G44" s="225" t="s">
        <v>168</v>
      </c>
      <c r="H44" s="94" t="s">
        <v>171</v>
      </c>
      <c r="I44" s="93" t="s">
        <v>167</v>
      </c>
      <c r="J44" s="104">
        <v>40000</v>
      </c>
      <c r="K44" s="225">
        <v>24</v>
      </c>
      <c r="L44" s="226">
        <f t="shared" si="0"/>
        <v>960000</v>
      </c>
      <c r="M44" s="95"/>
      <c r="N44" s="226">
        <f t="shared" si="1"/>
        <v>24</v>
      </c>
      <c r="O44" s="227"/>
      <c r="P44" s="228">
        <f t="shared" si="4"/>
        <v>40000</v>
      </c>
      <c r="Q44" s="227">
        <f t="shared" si="2"/>
        <v>960000</v>
      </c>
    </row>
    <row r="45" spans="1:17" s="340" customFormat="1" ht="42.75" thickBot="1" x14ac:dyDescent="0.4">
      <c r="A45"/>
      <c r="B45" s="364"/>
      <c r="C45" s="361"/>
      <c r="D45" s="342">
        <v>1042</v>
      </c>
      <c r="E45" s="92" t="s">
        <v>75</v>
      </c>
      <c r="F45" s="92" t="s">
        <v>76</v>
      </c>
      <c r="G45" s="225" t="s">
        <v>169</v>
      </c>
      <c r="H45" s="94" t="s">
        <v>172</v>
      </c>
      <c r="I45" s="93" t="s">
        <v>167</v>
      </c>
      <c r="J45" s="104">
        <v>5000</v>
      </c>
      <c r="K45" s="225">
        <v>24</v>
      </c>
      <c r="L45" s="226">
        <f t="shared" si="0"/>
        <v>120000</v>
      </c>
      <c r="M45" s="95"/>
      <c r="N45" s="226">
        <f t="shared" si="1"/>
        <v>24</v>
      </c>
      <c r="O45" s="227"/>
      <c r="P45" s="228">
        <f t="shared" si="4"/>
        <v>5000</v>
      </c>
      <c r="Q45" s="227">
        <f t="shared" si="2"/>
        <v>120000</v>
      </c>
    </row>
    <row r="46" spans="1:17" ht="24" x14ac:dyDescent="0.55000000000000004">
      <c r="L46" s="344"/>
      <c r="M46" s="345"/>
      <c r="N46" s="345"/>
      <c r="O46" s="346"/>
      <c r="P46" s="346"/>
      <c r="Q46" s="344"/>
    </row>
    <row r="47" spans="1:17" ht="21" x14ac:dyDescent="0.35">
      <c r="J47" s="347"/>
      <c r="K47" s="58"/>
      <c r="L47" s="348"/>
    </row>
    <row r="48" spans="1:17" ht="21" x14ac:dyDescent="0.25">
      <c r="J48" s="347"/>
      <c r="K48" s="59"/>
      <c r="L48" s="349"/>
    </row>
  </sheetData>
  <sheetProtection algorithmName="SHA-512" hashValue="NE3T/U3Ut606+selWl0Pp+uKmbcyY/mrDiH7RFGvbVfWTAuEavsNWcjavTDwzFvd7Ti7V7RQZIUGSSdsGQFUBQ==" saltValue="2bThgY+2LUxcjwY67oAp0Q==" spinCount="100000" sheet="1" objects="1" scenarios="1"/>
  <mergeCells count="23">
    <mergeCell ref="B1:Q1"/>
    <mergeCell ref="J2:L2"/>
    <mergeCell ref="N2:Q2"/>
    <mergeCell ref="B3:H3"/>
    <mergeCell ref="J3:L3"/>
    <mergeCell ref="N3:Q3"/>
    <mergeCell ref="C4:H4"/>
    <mergeCell ref="J4:L4"/>
    <mergeCell ref="N4:Q4"/>
    <mergeCell ref="C5:H5"/>
    <mergeCell ref="J5:L5"/>
    <mergeCell ref="N5:Q5"/>
    <mergeCell ref="C6:H6"/>
    <mergeCell ref="J6:L6"/>
    <mergeCell ref="N6:Q6"/>
    <mergeCell ref="B8:H8"/>
    <mergeCell ref="J8:L8"/>
    <mergeCell ref="N8:Q8"/>
    <mergeCell ref="F10:H10"/>
    <mergeCell ref="B11:B31"/>
    <mergeCell ref="C11:C31"/>
    <mergeCell ref="C32:C45"/>
    <mergeCell ref="B32:B45"/>
  </mergeCells>
  <phoneticPr fontId="24" type="noConversion"/>
  <dataValidations count="3">
    <dataValidation type="custom" allowBlank="1" showInputMessage="1" showErrorMessage="1" sqref="P10:P45" xr:uid="{7C0BAA98-4E93-4C86-B13A-F0A93D0742C5}">
      <formula1>AND(P10&gt;0,ROUND(P10,2)=P10)</formula1>
    </dataValidation>
    <dataValidation type="custom" allowBlank="1" showInputMessage="1" showErrorMessage="1" prompt="הערכים אינם ניתנים לשינוי" sqref="O32:O45" xr:uid="{43B69820-443B-4947-808A-509F7D214BBA}">
      <formula1>FALSE</formula1>
    </dataValidation>
    <dataValidation type="custom" allowBlank="1" showInputMessage="1" showErrorMessage="1" sqref="O10:O31" xr:uid="{68028199-AE58-4505-84F2-80829FF0CF4F}">
      <formula1>AND(O10&lt;=0,O10&gt;=-30%,ROUND(O10,4)=O10)</formula1>
    </dataValidation>
  </dataValidations>
  <pageMargins left="0.7" right="0.7" top="0.75" bottom="0.75" header="0.3" footer="0.3"/>
  <pageSetup paperSize="9" scale="2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DBB4-E9EC-49BB-9C36-446E3B593835}">
  <sheetPr>
    <tabColor theme="1"/>
  </sheetPr>
  <dimension ref="A1:Q45"/>
  <sheetViews>
    <sheetView rightToLeft="1" view="pageBreakPreview" zoomScale="60" zoomScaleNormal="85" workbookViewId="0">
      <selection activeCell="O23" sqref="O23"/>
    </sheetView>
  </sheetViews>
  <sheetFormatPr defaultColWidth="9.140625" defaultRowHeight="21" x14ac:dyDescent="0.25"/>
  <cols>
    <col min="1" max="1" width="4.85546875" style="238" customWidth="1"/>
    <col min="2" max="2" width="7.85546875" style="245" customWidth="1"/>
    <col min="3" max="3" width="17" style="245" customWidth="1"/>
    <col min="4" max="4" width="10.85546875" style="245" customWidth="1"/>
    <col min="5" max="5" width="10.5703125" style="245" customWidth="1"/>
    <col min="6" max="6" width="26.140625" style="288" customWidth="1"/>
    <col min="7" max="7" width="19.85546875" style="140" bestFit="1" customWidth="1"/>
    <col min="8" max="8" width="103.5703125" style="140" customWidth="1"/>
    <col min="9" max="9" width="10.85546875" style="140" bestFit="1" customWidth="1"/>
    <col min="10" max="10" width="23.85546875" style="245" customWidth="1"/>
    <col min="11" max="11" width="11.85546875" style="140" bestFit="1" customWidth="1"/>
    <col min="12" max="12" width="22.42578125" style="140" bestFit="1" customWidth="1"/>
    <col min="13" max="13" width="4.85546875" style="140" customWidth="1"/>
    <col min="14" max="14" width="13.7109375" style="67" customWidth="1"/>
    <col min="15" max="17" width="36.5703125" style="290" customWidth="1"/>
    <col min="18" max="16384" width="9.140625" style="140"/>
  </cols>
  <sheetData>
    <row r="1" spans="1:17" ht="186.75" customHeight="1" thickBot="1" x14ac:dyDescent="0.3">
      <c r="A1" s="237"/>
      <c r="B1" s="383" t="s">
        <v>179</v>
      </c>
      <c r="C1" s="383"/>
      <c r="D1" s="383"/>
      <c r="E1" s="383"/>
      <c r="F1" s="383"/>
      <c r="G1" s="383"/>
      <c r="H1" s="383"/>
      <c r="I1" s="383"/>
      <c r="J1" s="383"/>
      <c r="K1" s="383"/>
      <c r="L1" s="383"/>
      <c r="M1" s="383"/>
      <c r="N1" s="383"/>
      <c r="O1" s="383"/>
      <c r="P1" s="383"/>
      <c r="Q1" s="383"/>
    </row>
    <row r="2" spans="1:17" ht="59.25" customHeight="1" thickBot="1" x14ac:dyDescent="0.3">
      <c r="B2" s="239"/>
      <c r="C2" s="238"/>
      <c r="D2" s="238"/>
      <c r="E2" s="238"/>
      <c r="F2" s="238"/>
      <c r="G2" s="238"/>
      <c r="H2" s="238"/>
      <c r="I2" s="238"/>
      <c r="J2" s="370" t="s">
        <v>173</v>
      </c>
      <c r="K2" s="371"/>
      <c r="L2" s="372"/>
      <c r="M2" s="139"/>
      <c r="N2" s="384" t="s">
        <v>3</v>
      </c>
      <c r="O2" s="374"/>
      <c r="P2" s="374"/>
      <c r="Q2" s="375"/>
    </row>
    <row r="3" spans="1:17" ht="21.75" thickBot="1" x14ac:dyDescent="0.3">
      <c r="B3" s="385" t="s">
        <v>104</v>
      </c>
      <c r="C3" s="385"/>
      <c r="D3" s="385"/>
      <c r="E3" s="385"/>
      <c r="F3" s="385"/>
      <c r="G3" s="385"/>
      <c r="H3" s="385"/>
      <c r="J3" s="402">
        <f>SUM(J4:L6)</f>
        <v>153832859</v>
      </c>
      <c r="K3" s="403"/>
      <c r="L3" s="404"/>
      <c r="M3" s="240"/>
      <c r="N3" s="386">
        <f>SUM(N4:Q6)</f>
        <v>153832859</v>
      </c>
      <c r="O3" s="387"/>
      <c r="P3" s="387"/>
      <c r="Q3" s="388"/>
    </row>
    <row r="4" spans="1:17" x14ac:dyDescent="0.25">
      <c r="B4" s="143">
        <v>1</v>
      </c>
      <c r="C4" s="376" t="s">
        <v>105</v>
      </c>
      <c r="D4" s="376"/>
      <c r="E4" s="376"/>
      <c r="F4" s="376"/>
      <c r="G4" s="376"/>
      <c r="H4" s="376"/>
      <c r="J4" s="405">
        <f>L10</f>
        <v>121294494</v>
      </c>
      <c r="K4" s="406"/>
      <c r="L4" s="407"/>
      <c r="M4" s="144"/>
      <c r="N4" s="380">
        <f>Q10</f>
        <v>121294494</v>
      </c>
      <c r="O4" s="381"/>
      <c r="P4" s="381"/>
      <c r="Q4" s="382"/>
    </row>
    <row r="5" spans="1:17" x14ac:dyDescent="0.25">
      <c r="B5" s="146">
        <v>2</v>
      </c>
      <c r="C5" s="376" t="s">
        <v>106</v>
      </c>
      <c r="D5" s="376"/>
      <c r="E5" s="376"/>
      <c r="F5" s="376"/>
      <c r="G5" s="376"/>
      <c r="H5" s="376"/>
      <c r="J5" s="380">
        <f>SUM(L11:L30)</f>
        <v>29210000</v>
      </c>
      <c r="K5" s="381"/>
      <c r="L5" s="382"/>
      <c r="M5" s="144"/>
      <c r="N5" s="380">
        <f>SUM(Q11:Q30)</f>
        <v>29210000</v>
      </c>
      <c r="O5" s="381"/>
      <c r="P5" s="381"/>
      <c r="Q5" s="382"/>
    </row>
    <row r="6" spans="1:17" ht="21.75" thickBot="1" x14ac:dyDescent="0.3">
      <c r="B6" s="147">
        <v>3</v>
      </c>
      <c r="C6" s="365" t="s">
        <v>74</v>
      </c>
      <c r="D6" s="365"/>
      <c r="E6" s="365"/>
      <c r="F6" s="365"/>
      <c r="G6" s="365"/>
      <c r="H6" s="365"/>
      <c r="I6" s="148"/>
      <c r="J6" s="366">
        <f>SUM(L31:L44)</f>
        <v>3328365</v>
      </c>
      <c r="K6" s="367"/>
      <c r="L6" s="368"/>
      <c r="M6" s="149"/>
      <c r="N6" s="366">
        <f>SUM(Q31:Q44)</f>
        <v>3328365</v>
      </c>
      <c r="O6" s="367"/>
      <c r="P6" s="367"/>
      <c r="Q6" s="368"/>
    </row>
    <row r="7" spans="1:17" ht="21.75" thickBot="1" x14ac:dyDescent="0.3">
      <c r="B7" s="239"/>
      <c r="C7" s="238"/>
      <c r="D7" s="238"/>
      <c r="E7" s="238"/>
      <c r="F7" s="238"/>
      <c r="G7" s="238"/>
      <c r="H7" s="238"/>
      <c r="I7" s="238"/>
      <c r="J7" s="239"/>
      <c r="K7" s="238"/>
      <c r="L7" s="238"/>
      <c r="M7" s="238"/>
      <c r="N7" s="398"/>
      <c r="O7" s="398"/>
      <c r="P7" s="398"/>
      <c r="Q7" s="140"/>
    </row>
    <row r="8" spans="1:17" ht="87.95" customHeight="1" x14ac:dyDescent="0.25">
      <c r="B8" s="408" t="s">
        <v>7</v>
      </c>
      <c r="C8" s="408"/>
      <c r="D8" s="408"/>
      <c r="E8" s="408"/>
      <c r="F8" s="408"/>
      <c r="G8" s="408"/>
      <c r="H8" s="408"/>
      <c r="I8" s="155"/>
      <c r="J8" s="370" t="s">
        <v>173</v>
      </c>
      <c r="K8" s="371"/>
      <c r="L8" s="372"/>
      <c r="M8" s="156"/>
      <c r="N8" s="373" t="s">
        <v>3</v>
      </c>
      <c r="O8" s="374"/>
      <c r="P8" s="374"/>
      <c r="Q8" s="375"/>
    </row>
    <row r="9" spans="1:17" ht="147.75" thickBot="1" x14ac:dyDescent="0.3">
      <c r="B9" s="158" t="s">
        <v>8</v>
      </c>
      <c r="C9" s="158" t="s">
        <v>9</v>
      </c>
      <c r="D9" s="158" t="s">
        <v>10</v>
      </c>
      <c r="E9" s="158" t="s">
        <v>11</v>
      </c>
      <c r="F9" s="241" t="s">
        <v>12</v>
      </c>
      <c r="G9" s="242" t="s">
        <v>13</v>
      </c>
      <c r="H9" s="158" t="s">
        <v>14</v>
      </c>
      <c r="I9" s="158" t="s">
        <v>15</v>
      </c>
      <c r="J9" s="298" t="s">
        <v>174</v>
      </c>
      <c r="K9" s="50" t="s">
        <v>16</v>
      </c>
      <c r="L9" s="243" t="s">
        <v>178</v>
      </c>
      <c r="M9" s="244"/>
      <c r="N9" s="164" t="s">
        <v>16</v>
      </c>
      <c r="O9" s="300" t="s">
        <v>177</v>
      </c>
      <c r="P9" s="164" t="s">
        <v>176</v>
      </c>
      <c r="Q9" s="164" t="s">
        <v>175</v>
      </c>
    </row>
    <row r="10" spans="1:17" s="245" customFormat="1" ht="90.6" customHeight="1" thickBot="1" x14ac:dyDescent="0.3">
      <c r="B10" s="246" t="s">
        <v>17</v>
      </c>
      <c r="C10" s="247" t="s">
        <v>107</v>
      </c>
      <c r="D10" s="248">
        <v>1007</v>
      </c>
      <c r="E10" s="249" t="s">
        <v>19</v>
      </c>
      <c r="F10" s="352" t="s">
        <v>108</v>
      </c>
      <c r="G10" s="352"/>
      <c r="H10" s="409"/>
      <c r="I10" s="171" t="s">
        <v>21</v>
      </c>
      <c r="J10" s="250">
        <v>121294494</v>
      </c>
      <c r="K10" s="251">
        <v>1</v>
      </c>
      <c r="L10" s="46">
        <f t="shared" ref="L10:L41" si="0">J10*N10</f>
        <v>121294494</v>
      </c>
      <c r="M10" s="20"/>
      <c r="N10" s="60">
        <f>K10</f>
        <v>1</v>
      </c>
      <c r="O10" s="133"/>
      <c r="P10" s="172">
        <f t="shared" ref="P10:P30" si="1">(O10+100%)*J10</f>
        <v>121294494</v>
      </c>
      <c r="Q10" s="174">
        <f t="shared" ref="Q10:Q44" si="2">P10*N10</f>
        <v>121294494</v>
      </c>
    </row>
    <row r="11" spans="1:17" s="245" customFormat="1" ht="84" x14ac:dyDescent="0.25">
      <c r="B11" s="410" t="s">
        <v>22</v>
      </c>
      <c r="C11" s="395" t="s">
        <v>109</v>
      </c>
      <c r="D11" s="252">
        <v>1008</v>
      </c>
      <c r="E11" s="253" t="s">
        <v>24</v>
      </c>
      <c r="F11" s="254" t="s">
        <v>25</v>
      </c>
      <c r="G11" s="30" t="s">
        <v>26</v>
      </c>
      <c r="H11" s="255" t="s">
        <v>110</v>
      </c>
      <c r="I11" s="256" t="s">
        <v>28</v>
      </c>
      <c r="J11" s="257"/>
      <c r="K11" s="258">
        <v>1</v>
      </c>
      <c r="L11" s="47">
        <f t="shared" si="0"/>
        <v>0</v>
      </c>
      <c r="M11" s="28"/>
      <c r="N11" s="61">
        <f t="shared" ref="N11:N44" si="3">K11</f>
        <v>1</v>
      </c>
      <c r="O11" s="235"/>
      <c r="P11" s="233"/>
      <c r="Q11" s="182">
        <f t="shared" si="2"/>
        <v>0</v>
      </c>
    </row>
    <row r="12" spans="1:17" s="245" customFormat="1" ht="84" x14ac:dyDescent="0.25">
      <c r="B12" s="411"/>
      <c r="C12" s="396"/>
      <c r="D12" s="259">
        <v>1009</v>
      </c>
      <c r="E12" s="260" t="s">
        <v>24</v>
      </c>
      <c r="F12" s="261" t="s">
        <v>25</v>
      </c>
      <c r="G12" s="9" t="s">
        <v>29</v>
      </c>
      <c r="H12" s="262" t="s">
        <v>111</v>
      </c>
      <c r="I12" s="263" t="s">
        <v>28</v>
      </c>
      <c r="J12" s="264"/>
      <c r="K12" s="265">
        <v>1</v>
      </c>
      <c r="L12" s="48">
        <f t="shared" si="0"/>
        <v>0</v>
      </c>
      <c r="M12" s="10"/>
      <c r="N12" s="62">
        <f t="shared" si="3"/>
        <v>1</v>
      </c>
      <c r="O12" s="236"/>
      <c r="P12" s="234"/>
      <c r="Q12" s="192">
        <f t="shared" si="2"/>
        <v>0</v>
      </c>
    </row>
    <row r="13" spans="1:17" s="245" customFormat="1" ht="84" x14ac:dyDescent="0.25">
      <c r="B13" s="411"/>
      <c r="C13" s="396"/>
      <c r="D13" s="259">
        <v>1010</v>
      </c>
      <c r="E13" s="260" t="s">
        <v>24</v>
      </c>
      <c r="F13" s="261" t="s">
        <v>25</v>
      </c>
      <c r="G13" s="9" t="s">
        <v>31</v>
      </c>
      <c r="H13" s="262" t="s">
        <v>112</v>
      </c>
      <c r="I13" s="263" t="s">
        <v>28</v>
      </c>
      <c r="J13" s="264"/>
      <c r="K13" s="265">
        <v>2</v>
      </c>
      <c r="L13" s="48">
        <f t="shared" si="0"/>
        <v>0</v>
      </c>
      <c r="M13" s="10"/>
      <c r="N13" s="62">
        <f t="shared" si="3"/>
        <v>2</v>
      </c>
      <c r="O13" s="236"/>
      <c r="P13" s="234"/>
      <c r="Q13" s="192">
        <f t="shared" si="2"/>
        <v>0</v>
      </c>
    </row>
    <row r="14" spans="1:17" s="245" customFormat="1" ht="84" x14ac:dyDescent="0.25">
      <c r="B14" s="411"/>
      <c r="C14" s="396"/>
      <c r="D14" s="259">
        <v>1011</v>
      </c>
      <c r="E14" s="260" t="s">
        <v>24</v>
      </c>
      <c r="F14" s="261" t="s">
        <v>25</v>
      </c>
      <c r="G14" s="9" t="s">
        <v>34</v>
      </c>
      <c r="H14" s="262" t="s">
        <v>113</v>
      </c>
      <c r="I14" s="263" t="s">
        <v>28</v>
      </c>
      <c r="J14" s="264"/>
      <c r="K14" s="265">
        <v>1</v>
      </c>
      <c r="L14" s="48">
        <f t="shared" si="0"/>
        <v>0</v>
      </c>
      <c r="M14" s="10"/>
      <c r="N14" s="62">
        <f t="shared" si="3"/>
        <v>1</v>
      </c>
      <c r="O14" s="236"/>
      <c r="P14" s="234"/>
      <c r="Q14" s="192">
        <f t="shared" si="2"/>
        <v>0</v>
      </c>
    </row>
    <row r="15" spans="1:17" s="245" customFormat="1" ht="84" x14ac:dyDescent="0.25">
      <c r="B15" s="411"/>
      <c r="C15" s="396"/>
      <c r="D15" s="259">
        <v>1012</v>
      </c>
      <c r="E15" s="260" t="s">
        <v>24</v>
      </c>
      <c r="F15" s="261" t="s">
        <v>25</v>
      </c>
      <c r="G15" s="9" t="s">
        <v>36</v>
      </c>
      <c r="H15" s="262" t="s">
        <v>114</v>
      </c>
      <c r="I15" s="263" t="s">
        <v>28</v>
      </c>
      <c r="J15" s="264"/>
      <c r="K15" s="265">
        <v>1</v>
      </c>
      <c r="L15" s="48">
        <f t="shared" si="0"/>
        <v>0</v>
      </c>
      <c r="M15" s="10"/>
      <c r="N15" s="62">
        <f t="shared" si="3"/>
        <v>1</v>
      </c>
      <c r="O15" s="236"/>
      <c r="P15" s="234"/>
      <c r="Q15" s="192">
        <f t="shared" si="2"/>
        <v>0</v>
      </c>
    </row>
    <row r="16" spans="1:17" s="245" customFormat="1" ht="84" x14ac:dyDescent="0.25">
      <c r="B16" s="411"/>
      <c r="C16" s="396"/>
      <c r="D16" s="259">
        <v>1013</v>
      </c>
      <c r="E16" s="260" t="s">
        <v>24</v>
      </c>
      <c r="F16" s="261" t="s">
        <v>25</v>
      </c>
      <c r="G16" s="9" t="s">
        <v>39</v>
      </c>
      <c r="H16" s="262" t="s">
        <v>115</v>
      </c>
      <c r="I16" s="263" t="s">
        <v>28</v>
      </c>
      <c r="J16" s="264"/>
      <c r="K16" s="265">
        <v>1</v>
      </c>
      <c r="L16" s="48">
        <f t="shared" si="0"/>
        <v>0</v>
      </c>
      <c r="M16" s="10"/>
      <c r="N16" s="62">
        <f t="shared" si="3"/>
        <v>1</v>
      </c>
      <c r="O16" s="236"/>
      <c r="P16" s="234"/>
      <c r="Q16" s="192">
        <f t="shared" si="2"/>
        <v>0</v>
      </c>
    </row>
    <row r="17" spans="2:17" s="245" customFormat="1" ht="84" x14ac:dyDescent="0.25">
      <c r="B17" s="411"/>
      <c r="C17" s="396"/>
      <c r="D17" s="259">
        <v>1014</v>
      </c>
      <c r="E17" s="260" t="s">
        <v>24</v>
      </c>
      <c r="F17" s="261" t="s">
        <v>25</v>
      </c>
      <c r="G17" s="9" t="s">
        <v>41</v>
      </c>
      <c r="H17" s="262" t="s">
        <v>116</v>
      </c>
      <c r="I17" s="263" t="s">
        <v>28</v>
      </c>
      <c r="J17" s="264"/>
      <c r="K17" s="265">
        <v>1</v>
      </c>
      <c r="L17" s="48">
        <f t="shared" si="0"/>
        <v>0</v>
      </c>
      <c r="M17" s="10"/>
      <c r="N17" s="62">
        <f t="shared" si="3"/>
        <v>1</v>
      </c>
      <c r="O17" s="236"/>
      <c r="P17" s="234"/>
      <c r="Q17" s="192">
        <f t="shared" si="2"/>
        <v>0</v>
      </c>
    </row>
    <row r="18" spans="2:17" s="245" customFormat="1" ht="73.5" customHeight="1" x14ac:dyDescent="0.25">
      <c r="B18" s="411"/>
      <c r="C18" s="396"/>
      <c r="D18" s="266">
        <v>1015</v>
      </c>
      <c r="E18" s="267" t="s">
        <v>24</v>
      </c>
      <c r="F18" s="268" t="s">
        <v>25</v>
      </c>
      <c r="G18" s="44" t="s">
        <v>43</v>
      </c>
      <c r="H18" s="269" t="s">
        <v>117</v>
      </c>
      <c r="I18" s="270" t="s">
        <v>118</v>
      </c>
      <c r="J18" s="271">
        <v>2000000</v>
      </c>
      <c r="K18" s="272">
        <v>1</v>
      </c>
      <c r="L18" s="49">
        <f t="shared" si="0"/>
        <v>2000000</v>
      </c>
      <c r="M18" s="10"/>
      <c r="N18" s="63">
        <f t="shared" si="3"/>
        <v>1</v>
      </c>
      <c r="O18" s="8">
        <v>0</v>
      </c>
      <c r="P18" s="199">
        <f t="shared" si="1"/>
        <v>2000000</v>
      </c>
      <c r="Q18" s="200">
        <f t="shared" si="2"/>
        <v>2000000</v>
      </c>
    </row>
    <row r="19" spans="2:17" s="245" customFormat="1" ht="55.5" customHeight="1" x14ac:dyDescent="0.25">
      <c r="B19" s="411"/>
      <c r="C19" s="396"/>
      <c r="D19" s="266">
        <v>1016</v>
      </c>
      <c r="E19" s="267" t="s">
        <v>24</v>
      </c>
      <c r="F19" s="268" t="s">
        <v>25</v>
      </c>
      <c r="G19" s="44" t="s">
        <v>45</v>
      </c>
      <c r="H19" s="273" t="s">
        <v>119</v>
      </c>
      <c r="I19" s="270" t="s">
        <v>118</v>
      </c>
      <c r="J19" s="271">
        <v>500000</v>
      </c>
      <c r="K19" s="272">
        <v>1</v>
      </c>
      <c r="L19" s="49">
        <f t="shared" si="0"/>
        <v>500000</v>
      </c>
      <c r="M19" s="10"/>
      <c r="N19" s="63">
        <f t="shared" si="3"/>
        <v>1</v>
      </c>
      <c r="O19" s="8">
        <v>0</v>
      </c>
      <c r="P19" s="199">
        <f t="shared" si="1"/>
        <v>500000</v>
      </c>
      <c r="Q19" s="200">
        <f t="shared" si="2"/>
        <v>500000</v>
      </c>
    </row>
    <row r="20" spans="2:17" s="245" customFormat="1" ht="42" x14ac:dyDescent="0.25">
      <c r="B20" s="411"/>
      <c r="C20" s="396"/>
      <c r="D20" s="266">
        <v>1017</v>
      </c>
      <c r="E20" s="267" t="s">
        <v>24</v>
      </c>
      <c r="F20" s="268" t="s">
        <v>25</v>
      </c>
      <c r="G20" s="44" t="s">
        <v>47</v>
      </c>
      <c r="H20" s="273" t="s">
        <v>120</v>
      </c>
      <c r="I20" s="270" t="s">
        <v>118</v>
      </c>
      <c r="J20" s="271">
        <v>350000</v>
      </c>
      <c r="K20" s="272">
        <v>1</v>
      </c>
      <c r="L20" s="49">
        <f t="shared" si="0"/>
        <v>350000</v>
      </c>
      <c r="M20" s="10"/>
      <c r="N20" s="63">
        <f t="shared" si="3"/>
        <v>1</v>
      </c>
      <c r="O20" s="8">
        <v>0</v>
      </c>
      <c r="P20" s="199">
        <f t="shared" si="1"/>
        <v>350000</v>
      </c>
      <c r="Q20" s="200">
        <f t="shared" si="2"/>
        <v>350000</v>
      </c>
    </row>
    <row r="21" spans="2:17" s="245" customFormat="1" ht="68.45" customHeight="1" x14ac:dyDescent="0.25">
      <c r="B21" s="411"/>
      <c r="C21" s="396"/>
      <c r="D21" s="266">
        <v>1018</v>
      </c>
      <c r="E21" s="267" t="s">
        <v>24</v>
      </c>
      <c r="F21" s="268" t="s">
        <v>121</v>
      </c>
      <c r="G21" s="44" t="s">
        <v>122</v>
      </c>
      <c r="H21" s="273" t="s">
        <v>123</v>
      </c>
      <c r="I21" s="270" t="s">
        <v>118</v>
      </c>
      <c r="J21" s="271">
        <v>10000000</v>
      </c>
      <c r="K21" s="272">
        <v>2</v>
      </c>
      <c r="L21" s="49">
        <f t="shared" si="0"/>
        <v>20000000</v>
      </c>
      <c r="M21" s="10"/>
      <c r="N21" s="63">
        <f t="shared" si="3"/>
        <v>2</v>
      </c>
      <c r="O21" s="8">
        <v>0</v>
      </c>
      <c r="P21" s="199">
        <f t="shared" si="1"/>
        <v>10000000</v>
      </c>
      <c r="Q21" s="200">
        <f t="shared" si="2"/>
        <v>20000000</v>
      </c>
    </row>
    <row r="22" spans="2:17" s="245" customFormat="1" ht="65.099999999999994" customHeight="1" x14ac:dyDescent="0.25">
      <c r="B22" s="411"/>
      <c r="C22" s="396"/>
      <c r="D22" s="266">
        <v>1019</v>
      </c>
      <c r="E22" s="267" t="s">
        <v>24</v>
      </c>
      <c r="F22" s="268" t="s">
        <v>121</v>
      </c>
      <c r="G22" s="44" t="s">
        <v>124</v>
      </c>
      <c r="H22" s="273" t="s">
        <v>125</v>
      </c>
      <c r="I22" s="270" t="s">
        <v>118</v>
      </c>
      <c r="J22" s="271">
        <v>50000</v>
      </c>
      <c r="K22" s="272">
        <v>2</v>
      </c>
      <c r="L22" s="49">
        <f t="shared" si="0"/>
        <v>100000</v>
      </c>
      <c r="M22" s="10"/>
      <c r="N22" s="63">
        <f t="shared" si="3"/>
        <v>2</v>
      </c>
      <c r="O22" s="8">
        <v>0</v>
      </c>
      <c r="P22" s="199">
        <f t="shared" si="1"/>
        <v>50000</v>
      </c>
      <c r="Q22" s="200">
        <f t="shared" si="2"/>
        <v>100000</v>
      </c>
    </row>
    <row r="23" spans="2:17" s="245" customFormat="1" x14ac:dyDescent="0.25">
      <c r="B23" s="411"/>
      <c r="C23" s="396"/>
      <c r="D23" s="266">
        <v>1020</v>
      </c>
      <c r="E23" s="267" t="s">
        <v>24</v>
      </c>
      <c r="F23" s="268" t="s">
        <v>126</v>
      </c>
      <c r="G23" s="44" t="s">
        <v>127</v>
      </c>
      <c r="H23" s="273" t="s">
        <v>128</v>
      </c>
      <c r="I23" s="270" t="s">
        <v>118</v>
      </c>
      <c r="J23" s="271">
        <v>130000</v>
      </c>
      <c r="K23" s="272">
        <v>2</v>
      </c>
      <c r="L23" s="49">
        <f t="shared" si="0"/>
        <v>260000</v>
      </c>
      <c r="M23" s="10"/>
      <c r="N23" s="63">
        <f t="shared" si="3"/>
        <v>2</v>
      </c>
      <c r="O23" s="8">
        <v>0</v>
      </c>
      <c r="P23" s="199">
        <f t="shared" si="1"/>
        <v>130000</v>
      </c>
      <c r="Q23" s="200">
        <f t="shared" si="2"/>
        <v>260000</v>
      </c>
    </row>
    <row r="24" spans="2:17" s="245" customFormat="1" ht="42" x14ac:dyDescent="0.25">
      <c r="B24" s="411"/>
      <c r="C24" s="396"/>
      <c r="D24" s="266">
        <v>1021</v>
      </c>
      <c r="E24" s="267" t="s">
        <v>24</v>
      </c>
      <c r="F24" s="268" t="s">
        <v>52</v>
      </c>
      <c r="G24" s="44" t="s">
        <v>129</v>
      </c>
      <c r="H24" s="273" t="s">
        <v>130</v>
      </c>
      <c r="I24" s="270" t="s">
        <v>28</v>
      </c>
      <c r="J24" s="271">
        <v>250000</v>
      </c>
      <c r="K24" s="272">
        <v>2</v>
      </c>
      <c r="L24" s="49">
        <f t="shared" si="0"/>
        <v>500000</v>
      </c>
      <c r="M24" s="10"/>
      <c r="N24" s="63">
        <f t="shared" si="3"/>
        <v>2</v>
      </c>
      <c r="O24" s="8">
        <v>0</v>
      </c>
      <c r="P24" s="199">
        <f t="shared" si="1"/>
        <v>250000</v>
      </c>
      <c r="Q24" s="200">
        <f t="shared" si="2"/>
        <v>500000</v>
      </c>
    </row>
    <row r="25" spans="2:17" s="245" customFormat="1" ht="42" x14ac:dyDescent="0.25">
      <c r="B25" s="411"/>
      <c r="C25" s="396"/>
      <c r="D25" s="266">
        <v>1022</v>
      </c>
      <c r="E25" s="267" t="s">
        <v>24</v>
      </c>
      <c r="F25" s="268" t="s">
        <v>52</v>
      </c>
      <c r="G25" s="44" t="s">
        <v>131</v>
      </c>
      <c r="H25" s="273" t="s">
        <v>130</v>
      </c>
      <c r="I25" s="270" t="s">
        <v>28</v>
      </c>
      <c r="J25" s="271">
        <v>250000</v>
      </c>
      <c r="K25" s="272">
        <v>2</v>
      </c>
      <c r="L25" s="49">
        <f t="shared" si="0"/>
        <v>500000</v>
      </c>
      <c r="M25" s="10"/>
      <c r="N25" s="63">
        <f t="shared" si="3"/>
        <v>2</v>
      </c>
      <c r="O25" s="8">
        <v>0</v>
      </c>
      <c r="P25" s="199">
        <f t="shared" si="1"/>
        <v>250000</v>
      </c>
      <c r="Q25" s="200">
        <f t="shared" si="2"/>
        <v>500000</v>
      </c>
    </row>
    <row r="26" spans="2:17" s="245" customFormat="1" ht="42" x14ac:dyDescent="0.25">
      <c r="B26" s="411"/>
      <c r="C26" s="396"/>
      <c r="D26" s="266">
        <v>1023</v>
      </c>
      <c r="E26" s="267" t="s">
        <v>24</v>
      </c>
      <c r="F26" s="268" t="s">
        <v>52</v>
      </c>
      <c r="G26" s="44" t="s">
        <v>132</v>
      </c>
      <c r="H26" s="273" t="s">
        <v>133</v>
      </c>
      <c r="I26" s="270" t="s">
        <v>28</v>
      </c>
      <c r="J26" s="271">
        <v>250000</v>
      </c>
      <c r="K26" s="272">
        <v>18</v>
      </c>
      <c r="L26" s="49">
        <f t="shared" si="0"/>
        <v>4500000</v>
      </c>
      <c r="M26" s="10"/>
      <c r="N26" s="63">
        <f t="shared" si="3"/>
        <v>18</v>
      </c>
      <c r="O26" s="8">
        <v>0</v>
      </c>
      <c r="P26" s="199">
        <f t="shared" si="1"/>
        <v>250000</v>
      </c>
      <c r="Q26" s="200">
        <f t="shared" si="2"/>
        <v>4500000</v>
      </c>
    </row>
    <row r="27" spans="2:17" s="245" customFormat="1" ht="42" x14ac:dyDescent="0.25">
      <c r="B27" s="411"/>
      <c r="C27" s="396"/>
      <c r="D27" s="266">
        <v>1024</v>
      </c>
      <c r="E27" s="267" t="s">
        <v>24</v>
      </c>
      <c r="F27" s="268" t="s">
        <v>52</v>
      </c>
      <c r="G27" s="44" t="s">
        <v>134</v>
      </c>
      <c r="H27" s="273" t="s">
        <v>135</v>
      </c>
      <c r="I27" s="270" t="s">
        <v>28</v>
      </c>
      <c r="J27" s="271">
        <v>50000</v>
      </c>
      <c r="K27" s="272">
        <v>2</v>
      </c>
      <c r="L27" s="49">
        <f t="shared" si="0"/>
        <v>100000</v>
      </c>
      <c r="M27" s="10"/>
      <c r="N27" s="63">
        <f t="shared" si="3"/>
        <v>2</v>
      </c>
      <c r="O27" s="8">
        <v>0</v>
      </c>
      <c r="P27" s="199">
        <f t="shared" si="1"/>
        <v>50000</v>
      </c>
      <c r="Q27" s="200">
        <f t="shared" si="2"/>
        <v>100000</v>
      </c>
    </row>
    <row r="28" spans="2:17" s="245" customFormat="1" ht="63.95" customHeight="1" x14ac:dyDescent="0.25">
      <c r="B28" s="411"/>
      <c r="C28" s="396"/>
      <c r="D28" s="266">
        <v>1025</v>
      </c>
      <c r="E28" s="267" t="s">
        <v>24</v>
      </c>
      <c r="F28" s="268" t="s">
        <v>52</v>
      </c>
      <c r="G28" s="44" t="s">
        <v>136</v>
      </c>
      <c r="H28" s="273" t="s">
        <v>137</v>
      </c>
      <c r="I28" s="270" t="s">
        <v>28</v>
      </c>
      <c r="J28" s="271">
        <v>50000</v>
      </c>
      <c r="K28" s="272">
        <v>2</v>
      </c>
      <c r="L28" s="49">
        <f t="shared" si="0"/>
        <v>100000</v>
      </c>
      <c r="M28" s="10"/>
      <c r="N28" s="63">
        <f t="shared" si="3"/>
        <v>2</v>
      </c>
      <c r="O28" s="8">
        <v>0</v>
      </c>
      <c r="P28" s="199">
        <f t="shared" si="1"/>
        <v>50000</v>
      </c>
      <c r="Q28" s="200">
        <f t="shared" si="2"/>
        <v>100000</v>
      </c>
    </row>
    <row r="29" spans="2:17" s="245" customFormat="1" ht="63.6" customHeight="1" x14ac:dyDescent="0.25">
      <c r="B29" s="411"/>
      <c r="C29" s="396"/>
      <c r="D29" s="266">
        <v>1026</v>
      </c>
      <c r="E29" s="267" t="s">
        <v>24</v>
      </c>
      <c r="F29" s="268" t="s">
        <v>52</v>
      </c>
      <c r="G29" s="44" t="s">
        <v>138</v>
      </c>
      <c r="H29" s="273" t="s">
        <v>119</v>
      </c>
      <c r="I29" s="270" t="s">
        <v>118</v>
      </c>
      <c r="J29" s="271">
        <v>250000</v>
      </c>
      <c r="K29" s="272">
        <v>1</v>
      </c>
      <c r="L29" s="49">
        <f t="shared" si="0"/>
        <v>250000</v>
      </c>
      <c r="M29" s="10"/>
      <c r="N29" s="63">
        <f t="shared" si="3"/>
        <v>1</v>
      </c>
      <c r="O29" s="8">
        <v>0</v>
      </c>
      <c r="P29" s="199">
        <f t="shared" si="1"/>
        <v>250000</v>
      </c>
      <c r="Q29" s="200">
        <f t="shared" si="2"/>
        <v>250000</v>
      </c>
    </row>
    <row r="30" spans="2:17" s="245" customFormat="1" ht="42.75" thickBot="1" x14ac:dyDescent="0.3">
      <c r="B30" s="412"/>
      <c r="C30" s="397"/>
      <c r="D30" s="274">
        <v>1027</v>
      </c>
      <c r="E30" s="275" t="s">
        <v>24</v>
      </c>
      <c r="F30" s="276" t="s">
        <v>52</v>
      </c>
      <c r="G30" s="128" t="s">
        <v>139</v>
      </c>
      <c r="H30" s="277" t="s">
        <v>140</v>
      </c>
      <c r="I30" s="278" t="s">
        <v>28</v>
      </c>
      <c r="J30" s="279">
        <v>50000</v>
      </c>
      <c r="K30" s="280">
        <v>1</v>
      </c>
      <c r="L30" s="129">
        <f t="shared" si="0"/>
        <v>50000</v>
      </c>
      <c r="M30" s="130"/>
      <c r="N30" s="131">
        <f t="shared" si="3"/>
        <v>1</v>
      </c>
      <c r="O30" s="120">
        <v>0</v>
      </c>
      <c r="P30" s="281">
        <f t="shared" si="1"/>
        <v>50000</v>
      </c>
      <c r="Q30" s="282">
        <f t="shared" si="2"/>
        <v>50000</v>
      </c>
    </row>
    <row r="31" spans="2:17" ht="42" x14ac:dyDescent="0.25">
      <c r="B31" s="400" t="s">
        <v>73</v>
      </c>
      <c r="C31" s="360" t="s">
        <v>74</v>
      </c>
      <c r="D31" s="175">
        <v>1028</v>
      </c>
      <c r="E31" s="283" t="s">
        <v>75</v>
      </c>
      <c r="F31" s="121" t="s">
        <v>76</v>
      </c>
      <c r="G31" s="122" t="s">
        <v>141</v>
      </c>
      <c r="H31" s="122" t="s">
        <v>78</v>
      </c>
      <c r="I31" s="122" t="s">
        <v>79</v>
      </c>
      <c r="J31" s="284">
        <v>65</v>
      </c>
      <c r="K31" s="123">
        <v>5001</v>
      </c>
      <c r="L31" s="124">
        <f t="shared" si="0"/>
        <v>325065</v>
      </c>
      <c r="M31" s="125"/>
      <c r="N31" s="126">
        <f t="shared" si="3"/>
        <v>5001</v>
      </c>
      <c r="O31" s="119"/>
      <c r="P31" s="285">
        <f>J31</f>
        <v>65</v>
      </c>
      <c r="Q31" s="127">
        <f t="shared" si="2"/>
        <v>325065</v>
      </c>
    </row>
    <row r="32" spans="2:17" ht="42" x14ac:dyDescent="0.25">
      <c r="B32" s="400"/>
      <c r="C32" s="360"/>
      <c r="D32" s="184">
        <v>1029</v>
      </c>
      <c r="E32" s="220" t="s">
        <v>75</v>
      </c>
      <c r="F32" s="96" t="s">
        <v>76</v>
      </c>
      <c r="G32" s="64" t="s">
        <v>80</v>
      </c>
      <c r="H32" s="64" t="s">
        <v>81</v>
      </c>
      <c r="I32" s="64" t="s">
        <v>82</v>
      </c>
      <c r="J32" s="286">
        <v>1</v>
      </c>
      <c r="K32" s="65">
        <v>50000</v>
      </c>
      <c r="L32" s="97">
        <f t="shared" si="0"/>
        <v>50000</v>
      </c>
      <c r="M32" s="98"/>
      <c r="N32" s="99">
        <f t="shared" si="3"/>
        <v>50000</v>
      </c>
      <c r="O32" s="22"/>
      <c r="P32" s="221">
        <f t="shared" ref="P32:P44" si="4">J32</f>
        <v>1</v>
      </c>
      <c r="Q32" s="100">
        <f t="shared" si="2"/>
        <v>50000</v>
      </c>
    </row>
    <row r="33" spans="2:17" ht="42" x14ac:dyDescent="0.25">
      <c r="B33" s="400"/>
      <c r="C33" s="360"/>
      <c r="D33" s="184">
        <v>1030</v>
      </c>
      <c r="E33" s="220" t="s">
        <v>75</v>
      </c>
      <c r="F33" s="96" t="s">
        <v>76</v>
      </c>
      <c r="G33" s="64" t="s">
        <v>83</v>
      </c>
      <c r="H33" s="64" t="s">
        <v>84</v>
      </c>
      <c r="I33" s="64" t="s">
        <v>21</v>
      </c>
      <c r="J33" s="286">
        <v>5000</v>
      </c>
      <c r="K33" s="65">
        <v>10</v>
      </c>
      <c r="L33" s="97">
        <f t="shared" si="0"/>
        <v>50000</v>
      </c>
      <c r="M33" s="98"/>
      <c r="N33" s="99">
        <f t="shared" si="3"/>
        <v>10</v>
      </c>
      <c r="O33" s="22"/>
      <c r="P33" s="221">
        <f t="shared" si="4"/>
        <v>5000</v>
      </c>
      <c r="Q33" s="100">
        <f t="shared" si="2"/>
        <v>50000</v>
      </c>
    </row>
    <row r="34" spans="2:17" ht="42" x14ac:dyDescent="0.25">
      <c r="B34" s="400"/>
      <c r="C34" s="360"/>
      <c r="D34" s="184">
        <v>1031</v>
      </c>
      <c r="E34" s="220" t="s">
        <v>75</v>
      </c>
      <c r="F34" s="96" t="s">
        <v>76</v>
      </c>
      <c r="G34" s="64" t="s">
        <v>85</v>
      </c>
      <c r="H34" s="64" t="s">
        <v>86</v>
      </c>
      <c r="I34" s="64" t="s">
        <v>82</v>
      </c>
      <c r="J34" s="286">
        <v>1</v>
      </c>
      <c r="K34" s="65">
        <v>50000</v>
      </c>
      <c r="L34" s="97">
        <f t="shared" si="0"/>
        <v>50000</v>
      </c>
      <c r="M34" s="98"/>
      <c r="N34" s="99">
        <f t="shared" si="3"/>
        <v>50000</v>
      </c>
      <c r="O34" s="22"/>
      <c r="P34" s="221">
        <f t="shared" si="4"/>
        <v>1</v>
      </c>
      <c r="Q34" s="100">
        <f t="shared" si="2"/>
        <v>50000</v>
      </c>
    </row>
    <row r="35" spans="2:17" ht="42" x14ac:dyDescent="0.25">
      <c r="B35" s="400"/>
      <c r="C35" s="360"/>
      <c r="D35" s="184">
        <v>1032</v>
      </c>
      <c r="E35" s="220" t="s">
        <v>75</v>
      </c>
      <c r="F35" s="96" t="s">
        <v>76</v>
      </c>
      <c r="G35" s="64" t="s">
        <v>87</v>
      </c>
      <c r="H35" s="64" t="s">
        <v>88</v>
      </c>
      <c r="I35" s="64" t="s">
        <v>82</v>
      </c>
      <c r="J35" s="286">
        <v>1</v>
      </c>
      <c r="K35" s="65">
        <v>50000</v>
      </c>
      <c r="L35" s="97">
        <f t="shared" si="0"/>
        <v>50000</v>
      </c>
      <c r="M35" s="98"/>
      <c r="N35" s="99">
        <f t="shared" si="3"/>
        <v>50000</v>
      </c>
      <c r="O35" s="22"/>
      <c r="P35" s="221">
        <f t="shared" si="4"/>
        <v>1</v>
      </c>
      <c r="Q35" s="100">
        <f t="shared" si="2"/>
        <v>50000</v>
      </c>
    </row>
    <row r="36" spans="2:17" ht="63" x14ac:dyDescent="0.25">
      <c r="B36" s="400"/>
      <c r="C36" s="360"/>
      <c r="D36" s="184">
        <v>1033</v>
      </c>
      <c r="E36" s="220" t="s">
        <v>75</v>
      </c>
      <c r="F36" s="96" t="s">
        <v>76</v>
      </c>
      <c r="G36" s="64" t="s">
        <v>89</v>
      </c>
      <c r="H36" s="64" t="s">
        <v>90</v>
      </c>
      <c r="I36" s="64" t="s">
        <v>82</v>
      </c>
      <c r="J36" s="286">
        <v>1</v>
      </c>
      <c r="K36" s="65">
        <v>25000</v>
      </c>
      <c r="L36" s="97">
        <f t="shared" si="0"/>
        <v>25000</v>
      </c>
      <c r="M36" s="98"/>
      <c r="N36" s="99">
        <f t="shared" si="3"/>
        <v>25000</v>
      </c>
      <c r="O36" s="22"/>
      <c r="P36" s="221">
        <f t="shared" si="4"/>
        <v>1</v>
      </c>
      <c r="Q36" s="100">
        <f t="shared" si="2"/>
        <v>25000</v>
      </c>
    </row>
    <row r="37" spans="2:17" ht="42" x14ac:dyDescent="0.25">
      <c r="B37" s="400"/>
      <c r="C37" s="360"/>
      <c r="D37" s="184">
        <v>1034</v>
      </c>
      <c r="E37" s="220" t="s">
        <v>75</v>
      </c>
      <c r="F37" s="96" t="s">
        <v>76</v>
      </c>
      <c r="G37" s="64" t="s">
        <v>91</v>
      </c>
      <c r="H37" s="64" t="s">
        <v>92</v>
      </c>
      <c r="I37" s="64" t="s">
        <v>82</v>
      </c>
      <c r="J37" s="286">
        <v>1</v>
      </c>
      <c r="K37" s="65">
        <v>25000</v>
      </c>
      <c r="L37" s="97">
        <f t="shared" si="0"/>
        <v>25000</v>
      </c>
      <c r="M37" s="98"/>
      <c r="N37" s="99">
        <f t="shared" si="3"/>
        <v>25000</v>
      </c>
      <c r="O37" s="22"/>
      <c r="P37" s="221">
        <f t="shared" si="4"/>
        <v>1</v>
      </c>
      <c r="Q37" s="100">
        <f t="shared" si="2"/>
        <v>25000</v>
      </c>
    </row>
    <row r="38" spans="2:17" ht="63" x14ac:dyDescent="0.25">
      <c r="B38" s="400"/>
      <c r="C38" s="360"/>
      <c r="D38" s="184">
        <v>1035</v>
      </c>
      <c r="E38" s="220" t="s">
        <v>75</v>
      </c>
      <c r="F38" s="96" t="s">
        <v>76</v>
      </c>
      <c r="G38" s="64" t="s">
        <v>93</v>
      </c>
      <c r="H38" s="64" t="s">
        <v>94</v>
      </c>
      <c r="I38" s="64" t="s">
        <v>95</v>
      </c>
      <c r="J38" s="286">
        <v>500</v>
      </c>
      <c r="K38" s="65">
        <v>300</v>
      </c>
      <c r="L38" s="97">
        <f t="shared" si="0"/>
        <v>150000</v>
      </c>
      <c r="M38" s="98"/>
      <c r="N38" s="99">
        <f t="shared" si="3"/>
        <v>300</v>
      </c>
      <c r="O38" s="22"/>
      <c r="P38" s="221">
        <f t="shared" si="4"/>
        <v>500</v>
      </c>
      <c r="Q38" s="100">
        <f t="shared" si="2"/>
        <v>150000</v>
      </c>
    </row>
    <row r="39" spans="2:17" ht="63" x14ac:dyDescent="0.25">
      <c r="B39" s="400"/>
      <c r="C39" s="360"/>
      <c r="D39" s="184">
        <v>1036</v>
      </c>
      <c r="E39" s="220" t="s">
        <v>75</v>
      </c>
      <c r="F39" s="96" t="s">
        <v>76</v>
      </c>
      <c r="G39" s="64" t="s">
        <v>96</v>
      </c>
      <c r="H39" s="64" t="s">
        <v>97</v>
      </c>
      <c r="I39" s="64" t="s">
        <v>95</v>
      </c>
      <c r="J39" s="286">
        <v>500</v>
      </c>
      <c r="K39" s="65">
        <v>400</v>
      </c>
      <c r="L39" s="97">
        <f t="shared" si="0"/>
        <v>200000</v>
      </c>
      <c r="M39" s="98"/>
      <c r="N39" s="99">
        <f t="shared" si="3"/>
        <v>400</v>
      </c>
      <c r="O39" s="22"/>
      <c r="P39" s="221">
        <f t="shared" si="4"/>
        <v>500</v>
      </c>
      <c r="Q39" s="100">
        <f t="shared" si="2"/>
        <v>200000</v>
      </c>
    </row>
    <row r="40" spans="2:17" ht="84" x14ac:dyDescent="0.25">
      <c r="B40" s="400"/>
      <c r="C40" s="360"/>
      <c r="D40" s="184">
        <v>1037</v>
      </c>
      <c r="E40" s="220" t="s">
        <v>75</v>
      </c>
      <c r="F40" s="101" t="s">
        <v>76</v>
      </c>
      <c r="G40" s="102" t="s">
        <v>142</v>
      </c>
      <c r="H40" s="103" t="s">
        <v>143</v>
      </c>
      <c r="I40" s="287" t="s">
        <v>144</v>
      </c>
      <c r="J40" s="286">
        <v>1400</v>
      </c>
      <c r="K40" s="66">
        <v>235</v>
      </c>
      <c r="L40" s="97">
        <f t="shared" si="0"/>
        <v>329000</v>
      </c>
      <c r="M40" s="98"/>
      <c r="N40" s="99">
        <f t="shared" si="3"/>
        <v>235</v>
      </c>
      <c r="O40" s="22"/>
      <c r="P40" s="221">
        <f t="shared" si="4"/>
        <v>1400</v>
      </c>
      <c r="Q40" s="100">
        <f t="shared" si="2"/>
        <v>329000</v>
      </c>
    </row>
    <row r="41" spans="2:17" ht="42" x14ac:dyDescent="0.25">
      <c r="B41" s="400"/>
      <c r="C41" s="360"/>
      <c r="D41" s="184">
        <v>1038</v>
      </c>
      <c r="E41" s="220" t="s">
        <v>75</v>
      </c>
      <c r="F41" s="101" t="s">
        <v>76</v>
      </c>
      <c r="G41" s="102" t="s">
        <v>102</v>
      </c>
      <c r="H41" s="103" t="s">
        <v>145</v>
      </c>
      <c r="I41" s="287" t="s">
        <v>100</v>
      </c>
      <c r="J41" s="286">
        <v>700</v>
      </c>
      <c r="K41" s="66">
        <v>49</v>
      </c>
      <c r="L41" s="97">
        <f t="shared" si="0"/>
        <v>34300</v>
      </c>
      <c r="M41" s="98"/>
      <c r="N41" s="99">
        <f t="shared" si="3"/>
        <v>49</v>
      </c>
      <c r="O41" s="22"/>
      <c r="P41" s="221">
        <f t="shared" si="4"/>
        <v>700</v>
      </c>
      <c r="Q41" s="100">
        <f t="shared" si="2"/>
        <v>34300</v>
      </c>
    </row>
    <row r="42" spans="2:17" ht="42" x14ac:dyDescent="0.35">
      <c r="B42" s="400"/>
      <c r="C42" s="360"/>
      <c r="D42" s="184">
        <v>1039</v>
      </c>
      <c r="E42" s="220" t="s">
        <v>75</v>
      </c>
      <c r="F42" s="101" t="s">
        <v>76</v>
      </c>
      <c r="G42" s="225" t="s">
        <v>166</v>
      </c>
      <c r="H42" s="94" t="s">
        <v>170</v>
      </c>
      <c r="I42" s="93" t="s">
        <v>167</v>
      </c>
      <c r="J42" s="105">
        <v>40000</v>
      </c>
      <c r="K42" s="225">
        <v>24</v>
      </c>
      <c r="L42" s="226">
        <f t="shared" ref="L42:L44" si="5">J42*K42</f>
        <v>960000</v>
      </c>
      <c r="M42" s="95"/>
      <c r="N42" s="226">
        <f t="shared" si="3"/>
        <v>24</v>
      </c>
      <c r="O42" s="227"/>
      <c r="P42" s="228">
        <f t="shared" si="4"/>
        <v>40000</v>
      </c>
      <c r="Q42" s="227">
        <f t="shared" si="2"/>
        <v>960000</v>
      </c>
    </row>
    <row r="43" spans="2:17" ht="42" x14ac:dyDescent="0.35">
      <c r="B43" s="400"/>
      <c r="C43" s="360"/>
      <c r="D43" s="184">
        <v>1040</v>
      </c>
      <c r="E43" s="220" t="s">
        <v>75</v>
      </c>
      <c r="F43" s="101" t="s">
        <v>76</v>
      </c>
      <c r="G43" s="225" t="s">
        <v>168</v>
      </c>
      <c r="H43" s="94" t="s">
        <v>171</v>
      </c>
      <c r="I43" s="93" t="s">
        <v>167</v>
      </c>
      <c r="J43" s="105">
        <v>40000</v>
      </c>
      <c r="K43" s="225">
        <v>24</v>
      </c>
      <c r="L43" s="226">
        <f t="shared" si="5"/>
        <v>960000</v>
      </c>
      <c r="M43" s="95"/>
      <c r="N43" s="226">
        <f t="shared" si="3"/>
        <v>24</v>
      </c>
      <c r="O43" s="227"/>
      <c r="P43" s="228">
        <f t="shared" si="4"/>
        <v>40000</v>
      </c>
      <c r="Q43" s="227">
        <f t="shared" si="2"/>
        <v>960000</v>
      </c>
    </row>
    <row r="44" spans="2:17" ht="42" x14ac:dyDescent="0.35">
      <c r="B44" s="401"/>
      <c r="C44" s="399"/>
      <c r="D44" s="184">
        <v>1041</v>
      </c>
      <c r="E44" s="220" t="s">
        <v>75</v>
      </c>
      <c r="F44" s="101" t="s">
        <v>76</v>
      </c>
      <c r="G44" s="225" t="s">
        <v>169</v>
      </c>
      <c r="H44" s="94" t="s">
        <v>172</v>
      </c>
      <c r="I44" s="93" t="s">
        <v>167</v>
      </c>
      <c r="J44" s="105">
        <v>5000</v>
      </c>
      <c r="K44" s="225">
        <v>24</v>
      </c>
      <c r="L44" s="226">
        <f t="shared" si="5"/>
        <v>120000</v>
      </c>
      <c r="M44" s="95"/>
      <c r="N44" s="226">
        <f t="shared" si="3"/>
        <v>24</v>
      </c>
      <c r="O44" s="227"/>
      <c r="P44" s="228">
        <f t="shared" si="4"/>
        <v>5000</v>
      </c>
      <c r="Q44" s="227">
        <f t="shared" si="2"/>
        <v>120000</v>
      </c>
    </row>
    <row r="45" spans="2:17" ht="23.25" x14ac:dyDescent="0.5">
      <c r="L45" s="289"/>
      <c r="Q45" s="289"/>
    </row>
  </sheetData>
  <sheetProtection algorithmName="SHA-512" hashValue="3NsJ+6y0X6mNXDvbbA2U+54dYDTpRztl8aXPQ1aa4BZmTFrFBaUt+Sg17Bqh/d41t6S9sWqhi6rZUcSP8NXntA==" saltValue="JkoHTqY60d4BPVT5OhYRiQ==" spinCount="100000" sheet="1" objects="1" scenarios="1"/>
  <mergeCells count="24">
    <mergeCell ref="C31:C44"/>
    <mergeCell ref="B31:B44"/>
    <mergeCell ref="B1:Q1"/>
    <mergeCell ref="B3:H3"/>
    <mergeCell ref="C4:H4"/>
    <mergeCell ref="N2:Q2"/>
    <mergeCell ref="J2:L2"/>
    <mergeCell ref="N3:Q3"/>
    <mergeCell ref="N4:Q4"/>
    <mergeCell ref="J3:L3"/>
    <mergeCell ref="J4:L4"/>
    <mergeCell ref="C5:H5"/>
    <mergeCell ref="C6:H6"/>
    <mergeCell ref="B8:H8"/>
    <mergeCell ref="F10:H10"/>
    <mergeCell ref="B11:B30"/>
    <mergeCell ref="C11:C30"/>
    <mergeCell ref="N7:P7"/>
    <mergeCell ref="N8:Q8"/>
    <mergeCell ref="J8:L8"/>
    <mergeCell ref="N5:Q5"/>
    <mergeCell ref="N6:Q6"/>
    <mergeCell ref="J5:L5"/>
    <mergeCell ref="J6:L6"/>
  </mergeCells>
  <dataValidations xWindow="1287" yWindow="687" count="4">
    <dataValidation type="decimal" allowBlank="1" showInputMessage="1" showErrorMessage="1" sqref="K10:K37 N10:N41 Q31:Q41" xr:uid="{53F0C623-183E-43F7-BA6A-6252A08AEEE9}">
      <formula1>-10000000000</formula1>
      <formula2>100000000000</formula2>
    </dataValidation>
    <dataValidation type="custom" allowBlank="1" showInputMessage="1" showErrorMessage="1" prompt="הערכים אינם ניתנים לשינוי" sqref="O31:O44" xr:uid="{B2E5377B-E48D-4567-BA2B-6270FDB7B7C4}">
      <formula1>FALSE</formula1>
    </dataValidation>
    <dataValidation type="custom" allowBlank="1" showInputMessage="1" showErrorMessage="1" sqref="P10:P44" xr:uid="{F07015DD-12D9-4942-A3DA-1BBA5205314B}">
      <formula1>AND(P10&gt;0,ROUND(P10,2)=P10)</formula1>
    </dataValidation>
    <dataValidation type="custom" allowBlank="1" showInputMessage="1" showErrorMessage="1" sqref="O10:O30" xr:uid="{D0B396FB-E8B8-41D0-B9B2-E3ADAECFCCBC}">
      <formula1>AND(O10&lt;=0,O10&gt;=-30%,ROUND(O10,4)=O10)</formula1>
    </dataValidation>
  </dataValidations>
  <pageMargins left="0.7" right="0.7" top="0.75" bottom="0.75" header="0.3" footer="0.3"/>
  <pageSetup paperSize="9" scale="2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E5FF-D158-4EE0-8D26-DB133545B340}">
  <sheetPr>
    <tabColor theme="1"/>
  </sheetPr>
  <dimension ref="A1:V45"/>
  <sheetViews>
    <sheetView rightToLeft="1" view="pageBreakPreview" zoomScale="60" zoomScaleNormal="70" workbookViewId="0">
      <selection activeCell="L11" sqref="L11"/>
    </sheetView>
  </sheetViews>
  <sheetFormatPr defaultColWidth="9.140625" defaultRowHeight="15.75" x14ac:dyDescent="0.25"/>
  <cols>
    <col min="1" max="1" width="6.5703125" customWidth="1"/>
    <col min="2" max="2" width="7.85546875" style="166" customWidth="1"/>
    <col min="3" max="3" width="17" style="229" customWidth="1"/>
    <col min="4" max="4" width="10.85546875" style="229" customWidth="1"/>
    <col min="5" max="5" width="10.5703125" style="229" customWidth="1"/>
    <col min="6" max="6" width="26.140625" style="230" customWidth="1"/>
    <col min="7" max="7" width="19.85546875" style="138" bestFit="1" customWidth="1"/>
    <col min="8" max="8" width="100.5703125" style="138" customWidth="1"/>
    <col min="9" max="9" width="10.85546875" style="138" bestFit="1" customWidth="1"/>
    <col min="10" max="10" width="29.7109375" style="138" customWidth="1"/>
    <col min="11" max="11" width="11.85546875" style="84" bestFit="1" customWidth="1"/>
    <col min="12" max="12" width="21.7109375" style="138" bestFit="1" customWidth="1"/>
    <col min="13" max="13" width="5" style="138" customWidth="1"/>
    <col min="14" max="14" width="11.85546875" style="138" bestFit="1" customWidth="1"/>
    <col min="15" max="15" width="41.42578125" style="232" customWidth="1"/>
    <col min="16" max="16" width="31.42578125" style="232" customWidth="1"/>
    <col min="17" max="17" width="25.85546875" style="232" customWidth="1"/>
    <col min="18" max="18" width="33.85546875" style="138" bestFit="1" customWidth="1"/>
    <col min="19" max="16384" width="9.140625" style="138"/>
  </cols>
  <sheetData>
    <row r="1" spans="1:22" ht="163.5" customHeight="1" thickBot="1" x14ac:dyDescent="0.45">
      <c r="A1" s="137"/>
      <c r="B1" s="383" t="str">
        <f>'חולון - לפרסום  '!B1</f>
        <v>לתכנון, הקמה, הכנסה לתפעול ותחזוקה של תחנות השנאה (תחנות משנה) 
בדיפו ראשונים, גלילות, וחולון בקו M1 של רשת המטרו בגוש דן
טופס מס' 10 - ההצעה הכספית של המציע</v>
      </c>
      <c r="C1" s="383"/>
      <c r="D1" s="383"/>
      <c r="E1" s="383"/>
      <c r="F1" s="383"/>
      <c r="G1" s="383"/>
      <c r="H1" s="383"/>
      <c r="I1" s="383"/>
      <c r="J1" s="383"/>
      <c r="K1" s="383"/>
      <c r="L1" s="383"/>
      <c r="M1" s="383"/>
      <c r="N1" s="383"/>
      <c r="O1" s="383"/>
      <c r="P1" s="383"/>
      <c r="Q1" s="383"/>
    </row>
    <row r="2" spans="1:22" ht="80.25" customHeight="1" thickBot="1" x14ac:dyDescent="0.3">
      <c r="B2" s="1"/>
      <c r="C2"/>
      <c r="D2"/>
      <c r="E2"/>
      <c r="F2"/>
      <c r="G2"/>
      <c r="H2"/>
      <c r="I2"/>
      <c r="J2" s="370" t="s">
        <v>173</v>
      </c>
      <c r="K2" s="371"/>
      <c r="L2" s="372"/>
      <c r="M2" s="139"/>
      <c r="N2" s="384" t="s">
        <v>3</v>
      </c>
      <c r="O2" s="374"/>
      <c r="P2" s="374"/>
      <c r="Q2" s="375"/>
    </row>
    <row r="3" spans="1:22" s="142" customFormat="1" ht="22.5" customHeight="1" thickBot="1" x14ac:dyDescent="0.5">
      <c r="A3" s="5"/>
      <c r="B3" s="385" t="s">
        <v>146</v>
      </c>
      <c r="C3" s="385"/>
      <c r="D3" s="385"/>
      <c r="E3" s="385"/>
      <c r="F3" s="385"/>
      <c r="G3" s="385"/>
      <c r="H3" s="385"/>
      <c r="I3" s="140"/>
      <c r="J3" s="386">
        <f>SUM(J4:L6)</f>
        <v>118699100</v>
      </c>
      <c r="K3" s="387"/>
      <c r="L3" s="388"/>
      <c r="M3" s="141"/>
      <c r="N3" s="386">
        <f>SUM(N4:Q6)</f>
        <v>118699100</v>
      </c>
      <c r="O3" s="387"/>
      <c r="P3" s="387"/>
      <c r="Q3" s="388"/>
    </row>
    <row r="4" spans="1:22" s="142" customFormat="1" ht="28.5" x14ac:dyDescent="0.45">
      <c r="A4" s="5"/>
      <c r="B4" s="143">
        <v>1</v>
      </c>
      <c r="C4" s="376" t="s">
        <v>147</v>
      </c>
      <c r="D4" s="376"/>
      <c r="E4" s="376"/>
      <c r="F4" s="376"/>
      <c r="G4" s="376"/>
      <c r="H4" s="376"/>
      <c r="I4" s="140"/>
      <c r="J4" s="377">
        <f>L10</f>
        <v>86016610</v>
      </c>
      <c r="K4" s="378"/>
      <c r="L4" s="379"/>
      <c r="M4" s="144"/>
      <c r="N4" s="380">
        <f>Q10</f>
        <v>86016610</v>
      </c>
      <c r="O4" s="381"/>
      <c r="P4" s="381"/>
      <c r="Q4" s="382"/>
      <c r="R4" s="145"/>
    </row>
    <row r="5" spans="1:22" s="142" customFormat="1" ht="28.5" x14ac:dyDescent="0.45">
      <c r="A5" s="5"/>
      <c r="B5" s="146">
        <v>2</v>
      </c>
      <c r="C5" s="376" t="s">
        <v>148</v>
      </c>
      <c r="D5" s="376"/>
      <c r="E5" s="376"/>
      <c r="F5" s="376"/>
      <c r="G5" s="376"/>
      <c r="H5" s="376"/>
      <c r="I5" s="140"/>
      <c r="J5" s="380">
        <f>SUM(L11:L30)</f>
        <v>29210000</v>
      </c>
      <c r="K5" s="381"/>
      <c r="L5" s="382"/>
      <c r="M5" s="144"/>
      <c r="N5" s="380">
        <f>SUM(Q11:Q30)</f>
        <v>29210000</v>
      </c>
      <c r="O5" s="381"/>
      <c r="P5" s="381"/>
      <c r="Q5" s="382"/>
      <c r="R5" s="145"/>
    </row>
    <row r="6" spans="1:22" ht="21.75" thickBot="1" x14ac:dyDescent="0.3">
      <c r="B6" s="147">
        <v>3</v>
      </c>
      <c r="C6" s="365" t="s">
        <v>74</v>
      </c>
      <c r="D6" s="365"/>
      <c r="E6" s="365"/>
      <c r="F6" s="365"/>
      <c r="G6" s="365"/>
      <c r="H6" s="365"/>
      <c r="I6" s="148"/>
      <c r="J6" s="366">
        <f>SUM(L31:L44)</f>
        <v>3472490</v>
      </c>
      <c r="K6" s="367"/>
      <c r="L6" s="368"/>
      <c r="M6" s="149"/>
      <c r="N6" s="366">
        <f>SUM(Q31:Q44)</f>
        <v>3472490</v>
      </c>
      <c r="O6" s="367"/>
      <c r="P6" s="367"/>
      <c r="Q6" s="368"/>
    </row>
    <row r="7" spans="1:22" ht="20.25" customHeight="1" thickBot="1" x14ac:dyDescent="0.3">
      <c r="B7" s="150"/>
      <c r="C7" s="151"/>
      <c r="D7" s="151"/>
      <c r="E7" s="151"/>
      <c r="F7" s="151"/>
      <c r="G7" s="151"/>
      <c r="H7" s="151"/>
      <c r="I7" s="140"/>
      <c r="J7" s="152"/>
      <c r="K7" s="68"/>
      <c r="L7" s="153"/>
      <c r="M7" s="154"/>
      <c r="N7" s="153"/>
      <c r="O7" s="153"/>
      <c r="P7" s="153"/>
      <c r="Q7" s="153"/>
    </row>
    <row r="8" spans="1:22" ht="96" customHeight="1" x14ac:dyDescent="0.25">
      <c r="B8" s="369" t="s">
        <v>7</v>
      </c>
      <c r="C8" s="369"/>
      <c r="D8" s="369"/>
      <c r="E8" s="369"/>
      <c r="F8" s="369"/>
      <c r="G8" s="369"/>
      <c r="H8" s="369"/>
      <c r="I8" s="155"/>
      <c r="J8" s="370" t="s">
        <v>173</v>
      </c>
      <c r="K8" s="371"/>
      <c r="L8" s="372"/>
      <c r="M8" s="156"/>
      <c r="N8" s="373" t="s">
        <v>3</v>
      </c>
      <c r="O8" s="374"/>
      <c r="P8" s="374"/>
      <c r="Q8" s="375"/>
    </row>
    <row r="9" spans="1:22" s="165" customFormat="1" ht="176.25" customHeight="1" thickBot="1" x14ac:dyDescent="0.3">
      <c r="A9" s="157"/>
      <c r="B9" s="158" t="s">
        <v>8</v>
      </c>
      <c r="C9" s="159" t="s">
        <v>9</v>
      </c>
      <c r="D9" s="159" t="s">
        <v>10</v>
      </c>
      <c r="E9" s="159" t="s">
        <v>11</v>
      </c>
      <c r="F9" s="160" t="s">
        <v>12</v>
      </c>
      <c r="G9" s="161" t="s">
        <v>13</v>
      </c>
      <c r="H9" s="159" t="s">
        <v>14</v>
      </c>
      <c r="I9" s="162" t="s">
        <v>15</v>
      </c>
      <c r="J9" s="298" t="s">
        <v>174</v>
      </c>
      <c r="K9" s="50" t="s">
        <v>16</v>
      </c>
      <c r="L9" s="243" t="s">
        <v>178</v>
      </c>
      <c r="M9" s="163"/>
      <c r="N9" s="164" t="s">
        <v>16</v>
      </c>
      <c r="O9" s="300" t="s">
        <v>177</v>
      </c>
      <c r="P9" s="164" t="s">
        <v>176</v>
      </c>
      <c r="Q9" s="164" t="s">
        <v>175</v>
      </c>
    </row>
    <row r="10" spans="1:22" s="166" customFormat="1" ht="91.5" customHeight="1" thickBot="1" x14ac:dyDescent="0.3">
      <c r="B10" s="167" t="s">
        <v>17</v>
      </c>
      <c r="C10" s="168" t="s">
        <v>149</v>
      </c>
      <c r="D10" s="169">
        <v>1007</v>
      </c>
      <c r="E10" s="170" t="s">
        <v>19</v>
      </c>
      <c r="F10" s="423" t="s">
        <v>150</v>
      </c>
      <c r="G10" s="423"/>
      <c r="H10" s="423"/>
      <c r="I10" s="171" t="s">
        <v>21</v>
      </c>
      <c r="J10" s="172">
        <v>86016610</v>
      </c>
      <c r="K10" s="69">
        <v>1</v>
      </c>
      <c r="L10" s="52">
        <f>J10*K10</f>
        <v>86016610</v>
      </c>
      <c r="M10" s="173"/>
      <c r="N10" s="135">
        <f>K10</f>
        <v>1</v>
      </c>
      <c r="O10" s="136">
        <v>0</v>
      </c>
      <c r="P10" s="172">
        <f>(O10+100%)*J10</f>
        <v>86016610</v>
      </c>
      <c r="Q10" s="174">
        <f>P10*N10</f>
        <v>86016610</v>
      </c>
    </row>
    <row r="11" spans="1:22" s="166" customFormat="1" ht="84" x14ac:dyDescent="0.25">
      <c r="B11" s="419" t="s">
        <v>22</v>
      </c>
      <c r="C11" s="422" t="s">
        <v>151</v>
      </c>
      <c r="D11" s="175">
        <v>1008</v>
      </c>
      <c r="E11" s="176" t="s">
        <v>24</v>
      </c>
      <c r="F11" s="177" t="s">
        <v>25</v>
      </c>
      <c r="G11" s="29" t="s">
        <v>26</v>
      </c>
      <c r="H11" s="178" t="s">
        <v>152</v>
      </c>
      <c r="I11" s="179" t="s">
        <v>28</v>
      </c>
      <c r="J11" s="180"/>
      <c r="K11" s="70">
        <v>1</v>
      </c>
      <c r="L11" s="71">
        <f t="shared" ref="L11:L44" si="0">J11*K11</f>
        <v>0</v>
      </c>
      <c r="M11" s="181"/>
      <c r="N11" s="134">
        <f t="shared" ref="N11:N44" si="1">K11</f>
        <v>1</v>
      </c>
      <c r="O11" s="235"/>
      <c r="P11" s="233"/>
      <c r="Q11" s="182">
        <f t="shared" ref="Q11:Q44" si="2">P11*N11</f>
        <v>0</v>
      </c>
      <c r="V11" s="183"/>
    </row>
    <row r="12" spans="1:22" s="166" customFormat="1" ht="84" x14ac:dyDescent="0.25">
      <c r="B12" s="420"/>
      <c r="C12" s="357"/>
      <c r="D12" s="184">
        <v>1009</v>
      </c>
      <c r="E12" s="185" t="s">
        <v>24</v>
      </c>
      <c r="F12" s="186" t="s">
        <v>25</v>
      </c>
      <c r="G12" s="21" t="s">
        <v>29</v>
      </c>
      <c r="H12" s="187" t="s">
        <v>153</v>
      </c>
      <c r="I12" s="188" t="s">
        <v>28</v>
      </c>
      <c r="J12" s="189"/>
      <c r="K12" s="73">
        <v>1</v>
      </c>
      <c r="L12" s="56">
        <f t="shared" si="0"/>
        <v>0</v>
      </c>
      <c r="M12" s="190"/>
      <c r="N12" s="72">
        <f t="shared" si="1"/>
        <v>1</v>
      </c>
      <c r="O12" s="236"/>
      <c r="P12" s="234"/>
      <c r="Q12" s="192">
        <f t="shared" si="2"/>
        <v>0</v>
      </c>
      <c r="U12" s="183"/>
    </row>
    <row r="13" spans="1:22" s="166" customFormat="1" ht="84" x14ac:dyDescent="0.25">
      <c r="B13" s="420"/>
      <c r="C13" s="357"/>
      <c r="D13" s="184">
        <v>1010</v>
      </c>
      <c r="E13" s="185" t="s">
        <v>24</v>
      </c>
      <c r="F13" s="186" t="s">
        <v>25</v>
      </c>
      <c r="G13" s="21" t="s">
        <v>31</v>
      </c>
      <c r="H13" s="187" t="s">
        <v>154</v>
      </c>
      <c r="I13" s="188" t="s">
        <v>28</v>
      </c>
      <c r="J13" s="189"/>
      <c r="K13" s="73">
        <v>2</v>
      </c>
      <c r="L13" s="56">
        <f t="shared" si="0"/>
        <v>0</v>
      </c>
      <c r="M13" s="190"/>
      <c r="N13" s="72">
        <f t="shared" si="1"/>
        <v>2</v>
      </c>
      <c r="O13" s="236"/>
      <c r="P13" s="234"/>
      <c r="Q13" s="192">
        <f t="shared" si="2"/>
        <v>0</v>
      </c>
    </row>
    <row r="14" spans="1:22" s="166" customFormat="1" ht="84" x14ac:dyDescent="0.25">
      <c r="B14" s="420"/>
      <c r="C14" s="357"/>
      <c r="D14" s="184">
        <v>1011</v>
      </c>
      <c r="E14" s="185" t="s">
        <v>24</v>
      </c>
      <c r="F14" s="186" t="s">
        <v>25</v>
      </c>
      <c r="G14" s="21" t="s">
        <v>34</v>
      </c>
      <c r="H14" s="187" t="s">
        <v>155</v>
      </c>
      <c r="I14" s="188" t="s">
        <v>28</v>
      </c>
      <c r="J14" s="189"/>
      <c r="K14" s="73">
        <v>4</v>
      </c>
      <c r="L14" s="56">
        <f t="shared" si="0"/>
        <v>0</v>
      </c>
      <c r="M14" s="190"/>
      <c r="N14" s="72">
        <f t="shared" si="1"/>
        <v>4</v>
      </c>
      <c r="O14" s="236"/>
      <c r="P14" s="234"/>
      <c r="Q14" s="192">
        <f t="shared" si="2"/>
        <v>0</v>
      </c>
    </row>
    <row r="15" spans="1:22" s="166" customFormat="1" ht="84" x14ac:dyDescent="0.25">
      <c r="B15" s="420"/>
      <c r="C15" s="357"/>
      <c r="D15" s="184">
        <v>1012</v>
      </c>
      <c r="E15" s="185" t="s">
        <v>24</v>
      </c>
      <c r="F15" s="186" t="s">
        <v>25</v>
      </c>
      <c r="G15" s="21" t="s">
        <v>36</v>
      </c>
      <c r="H15" s="187" t="s">
        <v>156</v>
      </c>
      <c r="I15" s="188" t="s">
        <v>28</v>
      </c>
      <c r="J15" s="189"/>
      <c r="K15" s="73">
        <v>1</v>
      </c>
      <c r="L15" s="56">
        <f t="shared" si="0"/>
        <v>0</v>
      </c>
      <c r="M15" s="190"/>
      <c r="N15" s="72">
        <f t="shared" si="1"/>
        <v>1</v>
      </c>
      <c r="O15" s="236"/>
      <c r="P15" s="234"/>
      <c r="Q15" s="192">
        <f t="shared" si="2"/>
        <v>0</v>
      </c>
    </row>
    <row r="16" spans="1:22" s="166" customFormat="1" ht="84" x14ac:dyDescent="0.25">
      <c r="B16" s="420"/>
      <c r="C16" s="357"/>
      <c r="D16" s="184">
        <v>1013</v>
      </c>
      <c r="E16" s="185" t="s">
        <v>24</v>
      </c>
      <c r="F16" s="186" t="s">
        <v>25</v>
      </c>
      <c r="G16" s="21" t="s">
        <v>39</v>
      </c>
      <c r="H16" s="187" t="s">
        <v>157</v>
      </c>
      <c r="I16" s="188" t="s">
        <v>28</v>
      </c>
      <c r="J16" s="189"/>
      <c r="K16" s="73">
        <v>1</v>
      </c>
      <c r="L16" s="56">
        <f t="shared" si="0"/>
        <v>0</v>
      </c>
      <c r="M16" s="190"/>
      <c r="N16" s="72">
        <f t="shared" si="1"/>
        <v>1</v>
      </c>
      <c r="O16" s="236"/>
      <c r="P16" s="234"/>
      <c r="Q16" s="192">
        <f t="shared" si="2"/>
        <v>0</v>
      </c>
    </row>
    <row r="17" spans="2:18" s="166" customFormat="1" ht="84" x14ac:dyDescent="0.25">
      <c r="B17" s="420"/>
      <c r="C17" s="357"/>
      <c r="D17" s="184">
        <v>1014</v>
      </c>
      <c r="E17" s="185" t="s">
        <v>24</v>
      </c>
      <c r="F17" s="186" t="s">
        <v>25</v>
      </c>
      <c r="G17" s="21" t="s">
        <v>41</v>
      </c>
      <c r="H17" s="187" t="s">
        <v>158</v>
      </c>
      <c r="I17" s="188" t="s">
        <v>28</v>
      </c>
      <c r="J17" s="189"/>
      <c r="K17" s="73">
        <v>2</v>
      </c>
      <c r="L17" s="56">
        <f t="shared" si="0"/>
        <v>0</v>
      </c>
      <c r="M17" s="190"/>
      <c r="N17" s="72">
        <f t="shared" si="1"/>
        <v>2</v>
      </c>
      <c r="O17" s="236"/>
      <c r="P17" s="234"/>
      <c r="Q17" s="192">
        <f t="shared" si="2"/>
        <v>0</v>
      </c>
    </row>
    <row r="18" spans="2:18" s="166" customFormat="1" ht="21" x14ac:dyDescent="0.25">
      <c r="B18" s="420"/>
      <c r="C18" s="357"/>
      <c r="D18" s="193">
        <v>1015</v>
      </c>
      <c r="E18" s="194" t="s">
        <v>24</v>
      </c>
      <c r="F18" s="195" t="s">
        <v>25</v>
      </c>
      <c r="G18" s="45" t="s">
        <v>43</v>
      </c>
      <c r="H18" s="196" t="s">
        <v>117</v>
      </c>
      <c r="I18" s="197" t="s">
        <v>118</v>
      </c>
      <c r="J18" s="198">
        <v>2000000</v>
      </c>
      <c r="K18" s="74">
        <v>1</v>
      </c>
      <c r="L18" s="75">
        <f t="shared" si="0"/>
        <v>2000000</v>
      </c>
      <c r="M18" s="190"/>
      <c r="N18" s="76">
        <f t="shared" si="1"/>
        <v>1</v>
      </c>
      <c r="O18" s="132">
        <f>'חולון - לפרסום  '!O18</f>
        <v>0</v>
      </c>
      <c r="P18" s="199">
        <f t="shared" ref="P18:P30" si="3">(O18+100%)*J18</f>
        <v>2000000</v>
      </c>
      <c r="Q18" s="200">
        <f t="shared" si="2"/>
        <v>2000000</v>
      </c>
    </row>
    <row r="19" spans="2:18" s="166" customFormat="1" ht="21" x14ac:dyDescent="0.25">
      <c r="B19" s="420"/>
      <c r="C19" s="357"/>
      <c r="D19" s="193">
        <v>1016</v>
      </c>
      <c r="E19" s="194" t="s">
        <v>24</v>
      </c>
      <c r="F19" s="195" t="s">
        <v>25</v>
      </c>
      <c r="G19" s="45" t="s">
        <v>45</v>
      </c>
      <c r="H19" s="196" t="s">
        <v>119</v>
      </c>
      <c r="I19" s="197" t="s">
        <v>118</v>
      </c>
      <c r="J19" s="198">
        <v>500000</v>
      </c>
      <c r="K19" s="77">
        <v>1</v>
      </c>
      <c r="L19" s="75">
        <f t="shared" si="0"/>
        <v>500000</v>
      </c>
      <c r="M19" s="190"/>
      <c r="N19" s="76">
        <f t="shared" si="1"/>
        <v>1</v>
      </c>
      <c r="O19" s="132">
        <f>'חולון - לפרסום  '!O19</f>
        <v>0</v>
      </c>
      <c r="P19" s="199">
        <f t="shared" si="3"/>
        <v>500000</v>
      </c>
      <c r="Q19" s="200">
        <f t="shared" si="2"/>
        <v>500000</v>
      </c>
    </row>
    <row r="20" spans="2:18" s="166" customFormat="1" ht="42" x14ac:dyDescent="0.25">
      <c r="B20" s="420"/>
      <c r="C20" s="357"/>
      <c r="D20" s="193">
        <v>1017</v>
      </c>
      <c r="E20" s="194" t="s">
        <v>24</v>
      </c>
      <c r="F20" s="195" t="s">
        <v>25</v>
      </c>
      <c r="G20" s="45" t="s">
        <v>47</v>
      </c>
      <c r="H20" s="196" t="s">
        <v>120</v>
      </c>
      <c r="I20" s="197" t="s">
        <v>118</v>
      </c>
      <c r="J20" s="198">
        <v>350000</v>
      </c>
      <c r="K20" s="77">
        <v>1</v>
      </c>
      <c r="L20" s="75">
        <f t="shared" si="0"/>
        <v>350000</v>
      </c>
      <c r="M20" s="190"/>
      <c r="N20" s="76">
        <f t="shared" si="1"/>
        <v>1</v>
      </c>
      <c r="O20" s="132">
        <f>'חולון - לפרסום  '!O20</f>
        <v>0</v>
      </c>
      <c r="P20" s="199">
        <f t="shared" si="3"/>
        <v>350000</v>
      </c>
      <c r="Q20" s="200">
        <f t="shared" si="2"/>
        <v>350000</v>
      </c>
    </row>
    <row r="21" spans="2:18" s="166" customFormat="1" ht="42" x14ac:dyDescent="0.25">
      <c r="B21" s="420"/>
      <c r="C21" s="357"/>
      <c r="D21" s="193">
        <v>1018</v>
      </c>
      <c r="E21" s="194" t="s">
        <v>24</v>
      </c>
      <c r="F21" s="195" t="s">
        <v>121</v>
      </c>
      <c r="G21" s="45" t="s">
        <v>122</v>
      </c>
      <c r="H21" s="196" t="s">
        <v>123</v>
      </c>
      <c r="I21" s="197" t="s">
        <v>118</v>
      </c>
      <c r="J21" s="198">
        <v>10000000</v>
      </c>
      <c r="K21" s="78">
        <v>2</v>
      </c>
      <c r="L21" s="75">
        <f t="shared" si="0"/>
        <v>20000000</v>
      </c>
      <c r="M21" s="190"/>
      <c r="N21" s="76">
        <f t="shared" si="1"/>
        <v>2</v>
      </c>
      <c r="O21" s="132">
        <f>'חולון - לפרסום  '!O21</f>
        <v>0</v>
      </c>
      <c r="P21" s="199">
        <f t="shared" si="3"/>
        <v>10000000</v>
      </c>
      <c r="Q21" s="200">
        <f t="shared" si="2"/>
        <v>20000000</v>
      </c>
    </row>
    <row r="22" spans="2:18" s="166" customFormat="1" ht="42" x14ac:dyDescent="0.25">
      <c r="B22" s="420"/>
      <c r="C22" s="357"/>
      <c r="D22" s="193">
        <v>1019</v>
      </c>
      <c r="E22" s="194" t="s">
        <v>24</v>
      </c>
      <c r="F22" s="195" t="s">
        <v>121</v>
      </c>
      <c r="G22" s="45" t="s">
        <v>124</v>
      </c>
      <c r="H22" s="196" t="s">
        <v>125</v>
      </c>
      <c r="I22" s="197" t="s">
        <v>118</v>
      </c>
      <c r="J22" s="198">
        <v>50000</v>
      </c>
      <c r="K22" s="74">
        <v>2</v>
      </c>
      <c r="L22" s="75">
        <f t="shared" si="0"/>
        <v>100000</v>
      </c>
      <c r="M22" s="190"/>
      <c r="N22" s="76">
        <f t="shared" si="1"/>
        <v>2</v>
      </c>
      <c r="O22" s="132">
        <f>'חולון - לפרסום  '!O22</f>
        <v>0</v>
      </c>
      <c r="P22" s="199">
        <f t="shared" si="3"/>
        <v>50000</v>
      </c>
      <c r="Q22" s="200">
        <f t="shared" si="2"/>
        <v>100000</v>
      </c>
    </row>
    <row r="23" spans="2:18" s="166" customFormat="1" ht="21" x14ac:dyDescent="0.25">
      <c r="B23" s="420"/>
      <c r="C23" s="357"/>
      <c r="D23" s="193">
        <v>1020</v>
      </c>
      <c r="E23" s="194" t="s">
        <v>24</v>
      </c>
      <c r="F23" s="195" t="s">
        <v>126</v>
      </c>
      <c r="G23" s="45" t="s">
        <v>127</v>
      </c>
      <c r="H23" s="196" t="s">
        <v>128</v>
      </c>
      <c r="I23" s="197" t="s">
        <v>118</v>
      </c>
      <c r="J23" s="198">
        <v>130000</v>
      </c>
      <c r="K23" s="74">
        <v>2</v>
      </c>
      <c r="L23" s="75">
        <f t="shared" si="0"/>
        <v>260000</v>
      </c>
      <c r="M23" s="190"/>
      <c r="N23" s="76">
        <f t="shared" si="1"/>
        <v>2</v>
      </c>
      <c r="O23" s="132">
        <f>'חולון - לפרסום  '!O23</f>
        <v>0</v>
      </c>
      <c r="P23" s="199">
        <f t="shared" si="3"/>
        <v>130000</v>
      </c>
      <c r="Q23" s="200">
        <f t="shared" si="2"/>
        <v>260000</v>
      </c>
    </row>
    <row r="24" spans="2:18" s="166" customFormat="1" ht="42" x14ac:dyDescent="0.25">
      <c r="B24" s="420"/>
      <c r="C24" s="357"/>
      <c r="D24" s="193">
        <v>1021</v>
      </c>
      <c r="E24" s="194" t="s">
        <v>24</v>
      </c>
      <c r="F24" s="195" t="s">
        <v>52</v>
      </c>
      <c r="G24" s="45" t="s">
        <v>129</v>
      </c>
      <c r="H24" s="201" t="s">
        <v>159</v>
      </c>
      <c r="I24" s="197" t="s">
        <v>28</v>
      </c>
      <c r="J24" s="198">
        <v>250000</v>
      </c>
      <c r="K24" s="74">
        <v>2</v>
      </c>
      <c r="L24" s="75">
        <f t="shared" si="0"/>
        <v>500000</v>
      </c>
      <c r="M24" s="190"/>
      <c r="N24" s="76">
        <f t="shared" si="1"/>
        <v>2</v>
      </c>
      <c r="O24" s="132">
        <f>'חולון - לפרסום  '!O24</f>
        <v>0</v>
      </c>
      <c r="P24" s="199">
        <f t="shared" si="3"/>
        <v>250000</v>
      </c>
      <c r="Q24" s="200">
        <f t="shared" si="2"/>
        <v>500000</v>
      </c>
    </row>
    <row r="25" spans="2:18" s="166" customFormat="1" ht="42" x14ac:dyDescent="0.25">
      <c r="B25" s="420"/>
      <c r="C25" s="357"/>
      <c r="D25" s="193">
        <v>1022</v>
      </c>
      <c r="E25" s="194" t="s">
        <v>24</v>
      </c>
      <c r="F25" s="195" t="s">
        <v>52</v>
      </c>
      <c r="G25" s="45" t="s">
        <v>131</v>
      </c>
      <c r="H25" s="201" t="s">
        <v>159</v>
      </c>
      <c r="I25" s="197" t="s">
        <v>28</v>
      </c>
      <c r="J25" s="198">
        <v>250000</v>
      </c>
      <c r="K25" s="74">
        <v>2</v>
      </c>
      <c r="L25" s="75">
        <f t="shared" si="0"/>
        <v>500000</v>
      </c>
      <c r="M25" s="190"/>
      <c r="N25" s="76">
        <f t="shared" si="1"/>
        <v>2</v>
      </c>
      <c r="O25" s="132">
        <f>'חולון - לפרסום  '!O25</f>
        <v>0</v>
      </c>
      <c r="P25" s="199">
        <f t="shared" si="3"/>
        <v>250000</v>
      </c>
      <c r="Q25" s="200">
        <f t="shared" si="2"/>
        <v>500000</v>
      </c>
    </row>
    <row r="26" spans="2:18" s="166" customFormat="1" ht="42" x14ac:dyDescent="0.25">
      <c r="B26" s="420"/>
      <c r="C26" s="357"/>
      <c r="D26" s="193">
        <v>1023</v>
      </c>
      <c r="E26" s="194" t="s">
        <v>24</v>
      </c>
      <c r="F26" s="195" t="s">
        <v>52</v>
      </c>
      <c r="G26" s="45" t="s">
        <v>132</v>
      </c>
      <c r="H26" s="201" t="s">
        <v>160</v>
      </c>
      <c r="I26" s="197" t="s">
        <v>28</v>
      </c>
      <c r="J26" s="198">
        <v>250000</v>
      </c>
      <c r="K26" s="74">
        <v>18</v>
      </c>
      <c r="L26" s="75">
        <f t="shared" si="0"/>
        <v>4500000</v>
      </c>
      <c r="M26" s="190"/>
      <c r="N26" s="76">
        <f t="shared" si="1"/>
        <v>18</v>
      </c>
      <c r="O26" s="132">
        <f>'חולון - לפרסום  '!O26</f>
        <v>0</v>
      </c>
      <c r="P26" s="199">
        <f t="shared" si="3"/>
        <v>250000</v>
      </c>
      <c r="Q26" s="200">
        <f t="shared" si="2"/>
        <v>4500000</v>
      </c>
    </row>
    <row r="27" spans="2:18" s="166" customFormat="1" ht="42" x14ac:dyDescent="0.25">
      <c r="B27" s="420"/>
      <c r="C27" s="357"/>
      <c r="D27" s="193">
        <v>1024</v>
      </c>
      <c r="E27" s="194" t="s">
        <v>24</v>
      </c>
      <c r="F27" s="195" t="s">
        <v>52</v>
      </c>
      <c r="G27" s="45" t="s">
        <v>134</v>
      </c>
      <c r="H27" s="201" t="s">
        <v>161</v>
      </c>
      <c r="I27" s="197" t="s">
        <v>28</v>
      </c>
      <c r="J27" s="198">
        <v>50000</v>
      </c>
      <c r="K27" s="74">
        <v>2</v>
      </c>
      <c r="L27" s="75">
        <f t="shared" si="0"/>
        <v>100000</v>
      </c>
      <c r="M27" s="190"/>
      <c r="N27" s="76">
        <f t="shared" si="1"/>
        <v>2</v>
      </c>
      <c r="O27" s="132">
        <f>'חולון - לפרסום  '!O27</f>
        <v>0</v>
      </c>
      <c r="P27" s="199">
        <f t="shared" si="3"/>
        <v>50000</v>
      </c>
      <c r="Q27" s="200">
        <f t="shared" si="2"/>
        <v>100000</v>
      </c>
    </row>
    <row r="28" spans="2:18" s="166" customFormat="1" ht="42" x14ac:dyDescent="0.25">
      <c r="B28" s="420"/>
      <c r="C28" s="357"/>
      <c r="D28" s="193">
        <v>1025</v>
      </c>
      <c r="E28" s="194" t="s">
        <v>24</v>
      </c>
      <c r="F28" s="195" t="s">
        <v>52</v>
      </c>
      <c r="G28" s="45" t="s">
        <v>136</v>
      </c>
      <c r="H28" s="201" t="s">
        <v>162</v>
      </c>
      <c r="I28" s="197" t="s">
        <v>28</v>
      </c>
      <c r="J28" s="198">
        <v>50000</v>
      </c>
      <c r="K28" s="74">
        <v>2</v>
      </c>
      <c r="L28" s="75">
        <f t="shared" si="0"/>
        <v>100000</v>
      </c>
      <c r="M28" s="190"/>
      <c r="N28" s="76">
        <f t="shared" si="1"/>
        <v>2</v>
      </c>
      <c r="O28" s="132">
        <f>'חולון - לפרסום  '!O28</f>
        <v>0</v>
      </c>
      <c r="P28" s="199">
        <f t="shared" si="3"/>
        <v>50000</v>
      </c>
      <c r="Q28" s="200">
        <f t="shared" si="2"/>
        <v>100000</v>
      </c>
    </row>
    <row r="29" spans="2:18" s="166" customFormat="1" ht="21" x14ac:dyDescent="0.25">
      <c r="B29" s="420"/>
      <c r="C29" s="357"/>
      <c r="D29" s="193">
        <v>1026</v>
      </c>
      <c r="E29" s="194" t="s">
        <v>24</v>
      </c>
      <c r="F29" s="195" t="s">
        <v>52</v>
      </c>
      <c r="G29" s="45" t="s">
        <v>138</v>
      </c>
      <c r="H29" s="196" t="s">
        <v>163</v>
      </c>
      <c r="I29" s="197" t="s">
        <v>118</v>
      </c>
      <c r="J29" s="198">
        <v>250000</v>
      </c>
      <c r="K29" s="74">
        <v>1</v>
      </c>
      <c r="L29" s="75">
        <f t="shared" si="0"/>
        <v>250000</v>
      </c>
      <c r="M29" s="190"/>
      <c r="N29" s="76">
        <f t="shared" si="1"/>
        <v>1</v>
      </c>
      <c r="O29" s="132">
        <f>'חולון - לפרסום  '!O29</f>
        <v>0</v>
      </c>
      <c r="P29" s="199">
        <f t="shared" si="3"/>
        <v>250000</v>
      </c>
      <c r="Q29" s="200">
        <f t="shared" si="2"/>
        <v>250000</v>
      </c>
    </row>
    <row r="30" spans="2:18" s="166" customFormat="1" ht="42.75" thickBot="1" x14ac:dyDescent="0.3">
      <c r="B30" s="421"/>
      <c r="C30" s="358"/>
      <c r="D30" s="202">
        <v>1027</v>
      </c>
      <c r="E30" s="203" t="s">
        <v>24</v>
      </c>
      <c r="F30" s="204" t="s">
        <v>52</v>
      </c>
      <c r="G30" s="106" t="s">
        <v>139</v>
      </c>
      <c r="H30" s="205" t="s">
        <v>140</v>
      </c>
      <c r="I30" s="206" t="s">
        <v>28</v>
      </c>
      <c r="J30" s="207">
        <v>50000</v>
      </c>
      <c r="K30" s="107">
        <v>1</v>
      </c>
      <c r="L30" s="108">
        <f t="shared" si="0"/>
        <v>50000</v>
      </c>
      <c r="M30" s="208"/>
      <c r="N30" s="109">
        <f t="shared" si="1"/>
        <v>1</v>
      </c>
      <c r="O30" s="132">
        <f>'חולון - לפרסום  '!O30</f>
        <v>0</v>
      </c>
      <c r="P30" s="209">
        <f t="shared" si="3"/>
        <v>50000</v>
      </c>
      <c r="Q30" s="210">
        <f t="shared" si="2"/>
        <v>50000</v>
      </c>
    </row>
    <row r="31" spans="2:18" s="166" customFormat="1" ht="42" x14ac:dyDescent="0.25">
      <c r="B31" s="416">
        <v>3</v>
      </c>
      <c r="C31" s="413" t="s">
        <v>74</v>
      </c>
      <c r="D31" s="211">
        <v>1028</v>
      </c>
      <c r="E31" s="212" t="s">
        <v>75</v>
      </c>
      <c r="F31" s="213" t="s">
        <v>76</v>
      </c>
      <c r="G31" s="111" t="s">
        <v>141</v>
      </c>
      <c r="H31" s="214" t="s">
        <v>78</v>
      </c>
      <c r="I31" s="215" t="s">
        <v>79</v>
      </c>
      <c r="J31" s="216">
        <v>65</v>
      </c>
      <c r="K31" s="112">
        <v>1150</v>
      </c>
      <c r="L31" s="54">
        <f t="shared" si="0"/>
        <v>74750</v>
      </c>
      <c r="M31" s="217"/>
      <c r="N31" s="113">
        <f t="shared" si="1"/>
        <v>1150</v>
      </c>
      <c r="O31" s="91"/>
      <c r="P31" s="218">
        <f>J31</f>
        <v>65</v>
      </c>
      <c r="Q31" s="219">
        <f t="shared" si="2"/>
        <v>74750</v>
      </c>
    </row>
    <row r="32" spans="2:18" ht="42" x14ac:dyDescent="0.35">
      <c r="B32" s="417"/>
      <c r="C32" s="414"/>
      <c r="D32" s="184">
        <v>1029</v>
      </c>
      <c r="E32" s="220" t="s">
        <v>75</v>
      </c>
      <c r="F32" s="23" t="s">
        <v>76</v>
      </c>
      <c r="G32" s="24" t="s">
        <v>80</v>
      </c>
      <c r="H32" s="24" t="s">
        <v>81</v>
      </c>
      <c r="I32" s="24" t="s">
        <v>82</v>
      </c>
      <c r="J32" s="191">
        <v>1</v>
      </c>
      <c r="K32" s="79">
        <v>50000</v>
      </c>
      <c r="L32" s="56">
        <f t="shared" si="0"/>
        <v>50000</v>
      </c>
      <c r="M32" s="80"/>
      <c r="N32" s="81">
        <f t="shared" si="1"/>
        <v>50000</v>
      </c>
      <c r="O32" s="22"/>
      <c r="P32" s="221">
        <f t="shared" ref="P32:P44" si="4">J32</f>
        <v>1</v>
      </c>
      <c r="Q32" s="192">
        <f t="shared" si="2"/>
        <v>50000</v>
      </c>
      <c r="R32" s="166"/>
    </row>
    <row r="33" spans="2:18" ht="42" x14ac:dyDescent="0.35">
      <c r="B33" s="417"/>
      <c r="C33" s="414"/>
      <c r="D33" s="184">
        <v>1030</v>
      </c>
      <c r="E33" s="220" t="s">
        <v>75</v>
      </c>
      <c r="F33" s="23" t="s">
        <v>76</v>
      </c>
      <c r="G33" s="24" t="s">
        <v>83</v>
      </c>
      <c r="H33" s="24" t="s">
        <v>84</v>
      </c>
      <c r="I33" s="24" t="s">
        <v>21</v>
      </c>
      <c r="J33" s="191">
        <v>5000</v>
      </c>
      <c r="K33" s="73">
        <v>10</v>
      </c>
      <c r="L33" s="56">
        <f t="shared" si="0"/>
        <v>50000</v>
      </c>
      <c r="M33" s="80"/>
      <c r="N33" s="81">
        <f t="shared" si="1"/>
        <v>10</v>
      </c>
      <c r="O33" s="22"/>
      <c r="P33" s="221">
        <f t="shared" si="4"/>
        <v>5000</v>
      </c>
      <c r="Q33" s="192">
        <f t="shared" si="2"/>
        <v>50000</v>
      </c>
      <c r="R33" s="166"/>
    </row>
    <row r="34" spans="2:18" ht="42" x14ac:dyDescent="0.35">
      <c r="B34" s="417"/>
      <c r="C34" s="414"/>
      <c r="D34" s="184">
        <v>1031</v>
      </c>
      <c r="E34" s="220" t="s">
        <v>75</v>
      </c>
      <c r="F34" s="23" t="s">
        <v>76</v>
      </c>
      <c r="G34" s="24" t="s">
        <v>85</v>
      </c>
      <c r="H34" s="24" t="s">
        <v>86</v>
      </c>
      <c r="I34" s="24" t="s">
        <v>82</v>
      </c>
      <c r="J34" s="191">
        <v>1</v>
      </c>
      <c r="K34" s="73">
        <v>50000</v>
      </c>
      <c r="L34" s="56">
        <f t="shared" si="0"/>
        <v>50000</v>
      </c>
      <c r="M34" s="80"/>
      <c r="N34" s="81">
        <f t="shared" si="1"/>
        <v>50000</v>
      </c>
      <c r="O34" s="22"/>
      <c r="P34" s="221">
        <f t="shared" si="4"/>
        <v>1</v>
      </c>
      <c r="Q34" s="192">
        <f t="shared" si="2"/>
        <v>50000</v>
      </c>
      <c r="R34" s="166"/>
    </row>
    <row r="35" spans="2:18" ht="42" x14ac:dyDescent="0.35">
      <c r="B35" s="417"/>
      <c r="C35" s="414"/>
      <c r="D35" s="184">
        <v>1032</v>
      </c>
      <c r="E35" s="220" t="s">
        <v>75</v>
      </c>
      <c r="F35" s="23" t="s">
        <v>76</v>
      </c>
      <c r="G35" s="24" t="s">
        <v>87</v>
      </c>
      <c r="H35" s="24" t="s">
        <v>88</v>
      </c>
      <c r="I35" s="24" t="s">
        <v>82</v>
      </c>
      <c r="J35" s="191">
        <v>1</v>
      </c>
      <c r="K35" s="73">
        <v>50000</v>
      </c>
      <c r="L35" s="56">
        <f t="shared" si="0"/>
        <v>50000</v>
      </c>
      <c r="M35" s="80"/>
      <c r="N35" s="81">
        <f t="shared" si="1"/>
        <v>50000</v>
      </c>
      <c r="O35" s="22"/>
      <c r="P35" s="221">
        <f t="shared" si="4"/>
        <v>1</v>
      </c>
      <c r="Q35" s="192">
        <f t="shared" si="2"/>
        <v>50000</v>
      </c>
      <c r="R35" s="166"/>
    </row>
    <row r="36" spans="2:18" ht="63" x14ac:dyDescent="0.35">
      <c r="B36" s="417"/>
      <c r="C36" s="414"/>
      <c r="D36" s="184">
        <v>1033</v>
      </c>
      <c r="E36" s="220" t="s">
        <v>75</v>
      </c>
      <c r="F36" s="23" t="s">
        <v>76</v>
      </c>
      <c r="G36" s="24" t="s">
        <v>89</v>
      </c>
      <c r="H36" s="24" t="s">
        <v>90</v>
      </c>
      <c r="I36" s="24" t="s">
        <v>82</v>
      </c>
      <c r="J36" s="191">
        <v>1</v>
      </c>
      <c r="K36" s="73">
        <v>25000</v>
      </c>
      <c r="L36" s="56">
        <f t="shared" si="0"/>
        <v>25000</v>
      </c>
      <c r="M36" s="80"/>
      <c r="N36" s="81">
        <f t="shared" si="1"/>
        <v>25000</v>
      </c>
      <c r="O36" s="22"/>
      <c r="P36" s="221">
        <f t="shared" si="4"/>
        <v>1</v>
      </c>
      <c r="Q36" s="192">
        <f t="shared" si="2"/>
        <v>25000</v>
      </c>
      <c r="R36" s="166"/>
    </row>
    <row r="37" spans="2:18" ht="42" x14ac:dyDescent="0.35">
      <c r="B37" s="417"/>
      <c r="C37" s="414"/>
      <c r="D37" s="184">
        <v>1034</v>
      </c>
      <c r="E37" s="220" t="s">
        <v>75</v>
      </c>
      <c r="F37" s="23" t="s">
        <v>76</v>
      </c>
      <c r="G37" s="24" t="s">
        <v>91</v>
      </c>
      <c r="H37" s="24" t="s">
        <v>92</v>
      </c>
      <c r="I37" s="24" t="s">
        <v>82</v>
      </c>
      <c r="J37" s="191">
        <v>1</v>
      </c>
      <c r="K37" s="73">
        <v>25000</v>
      </c>
      <c r="L37" s="56">
        <f t="shared" si="0"/>
        <v>25000</v>
      </c>
      <c r="M37" s="80"/>
      <c r="N37" s="81">
        <f t="shared" si="1"/>
        <v>25000</v>
      </c>
      <c r="O37" s="22"/>
      <c r="P37" s="221">
        <f t="shared" si="4"/>
        <v>1</v>
      </c>
      <c r="Q37" s="192">
        <f t="shared" si="2"/>
        <v>25000</v>
      </c>
      <c r="R37" s="166"/>
    </row>
    <row r="38" spans="2:18" ht="63" x14ac:dyDescent="0.35">
      <c r="B38" s="417"/>
      <c r="C38" s="414"/>
      <c r="D38" s="184">
        <v>1035</v>
      </c>
      <c r="E38" s="220" t="s">
        <v>75</v>
      </c>
      <c r="F38" s="23" t="s">
        <v>76</v>
      </c>
      <c r="G38" s="24" t="s">
        <v>93</v>
      </c>
      <c r="H38" s="24" t="s">
        <v>94</v>
      </c>
      <c r="I38" s="24" t="s">
        <v>95</v>
      </c>
      <c r="J38" s="191">
        <v>500</v>
      </c>
      <c r="K38" s="73">
        <v>300</v>
      </c>
      <c r="L38" s="56">
        <f t="shared" si="0"/>
        <v>150000</v>
      </c>
      <c r="M38" s="80"/>
      <c r="N38" s="81">
        <f t="shared" si="1"/>
        <v>300</v>
      </c>
      <c r="O38" s="22"/>
      <c r="P38" s="221">
        <f t="shared" si="4"/>
        <v>500</v>
      </c>
      <c r="Q38" s="192">
        <f t="shared" si="2"/>
        <v>150000</v>
      </c>
    </row>
    <row r="39" spans="2:18" ht="63" x14ac:dyDescent="0.35">
      <c r="B39" s="417"/>
      <c r="C39" s="414"/>
      <c r="D39" s="184">
        <v>1036</v>
      </c>
      <c r="E39" s="220" t="s">
        <v>75</v>
      </c>
      <c r="F39" s="23" t="s">
        <v>76</v>
      </c>
      <c r="G39" s="24" t="s">
        <v>96</v>
      </c>
      <c r="H39" s="24" t="s">
        <v>97</v>
      </c>
      <c r="I39" s="24" t="s">
        <v>95</v>
      </c>
      <c r="J39" s="191">
        <v>500</v>
      </c>
      <c r="K39" s="73">
        <v>400</v>
      </c>
      <c r="L39" s="56">
        <f t="shared" si="0"/>
        <v>200000</v>
      </c>
      <c r="M39" s="80"/>
      <c r="N39" s="81">
        <f t="shared" si="1"/>
        <v>400</v>
      </c>
      <c r="O39" s="22"/>
      <c r="P39" s="221">
        <f t="shared" si="4"/>
        <v>500</v>
      </c>
      <c r="Q39" s="192">
        <f t="shared" si="2"/>
        <v>200000</v>
      </c>
    </row>
    <row r="40" spans="2:18" ht="84" x14ac:dyDescent="0.35">
      <c r="B40" s="417"/>
      <c r="C40" s="414"/>
      <c r="D40" s="184">
        <v>1037</v>
      </c>
      <c r="E40" s="220" t="s">
        <v>75</v>
      </c>
      <c r="F40" s="23" t="s">
        <v>76</v>
      </c>
      <c r="G40" s="24" t="s">
        <v>142</v>
      </c>
      <c r="H40" s="82" t="s">
        <v>143</v>
      </c>
      <c r="I40" s="222" t="s">
        <v>144</v>
      </c>
      <c r="J40" s="191">
        <v>2920</v>
      </c>
      <c r="K40" s="73">
        <v>235</v>
      </c>
      <c r="L40" s="56">
        <f t="shared" si="0"/>
        <v>686200</v>
      </c>
      <c r="M40" s="223"/>
      <c r="N40" s="81">
        <f t="shared" si="1"/>
        <v>235</v>
      </c>
      <c r="O40" s="22"/>
      <c r="P40" s="221">
        <f t="shared" si="4"/>
        <v>2920</v>
      </c>
      <c r="Q40" s="192">
        <f t="shared" si="2"/>
        <v>686200</v>
      </c>
    </row>
    <row r="41" spans="2:18" ht="42" x14ac:dyDescent="0.35">
      <c r="B41" s="417"/>
      <c r="C41" s="414"/>
      <c r="D41" s="184">
        <v>1038</v>
      </c>
      <c r="E41" s="220" t="s">
        <v>75</v>
      </c>
      <c r="F41" s="23" t="s">
        <v>76</v>
      </c>
      <c r="G41" s="24" t="s">
        <v>102</v>
      </c>
      <c r="H41" s="82" t="s">
        <v>145</v>
      </c>
      <c r="I41" s="222" t="s">
        <v>100</v>
      </c>
      <c r="J41" s="224">
        <v>1460</v>
      </c>
      <c r="K41" s="110">
        <v>49</v>
      </c>
      <c r="L41" s="56">
        <f t="shared" si="0"/>
        <v>71540</v>
      </c>
      <c r="M41" s="223"/>
      <c r="N41" s="81">
        <f t="shared" si="1"/>
        <v>49</v>
      </c>
      <c r="O41" s="22"/>
      <c r="P41" s="221">
        <f t="shared" si="4"/>
        <v>1460</v>
      </c>
      <c r="Q41" s="191">
        <f t="shared" si="2"/>
        <v>71540</v>
      </c>
    </row>
    <row r="42" spans="2:18" ht="42" x14ac:dyDescent="0.35">
      <c r="B42" s="417"/>
      <c r="C42" s="414"/>
      <c r="D42" s="184">
        <v>1039</v>
      </c>
      <c r="E42" s="220" t="s">
        <v>75</v>
      </c>
      <c r="F42" s="23" t="s">
        <v>76</v>
      </c>
      <c r="G42" s="225" t="s">
        <v>166</v>
      </c>
      <c r="H42" s="94" t="s">
        <v>170</v>
      </c>
      <c r="I42" s="93" t="s">
        <v>167</v>
      </c>
      <c r="J42" s="105">
        <v>40000</v>
      </c>
      <c r="K42" s="225">
        <v>24</v>
      </c>
      <c r="L42" s="226">
        <f t="shared" si="0"/>
        <v>960000</v>
      </c>
      <c r="M42" s="95"/>
      <c r="N42" s="226">
        <f t="shared" si="1"/>
        <v>24</v>
      </c>
      <c r="O42" s="227"/>
      <c r="P42" s="228">
        <f t="shared" si="4"/>
        <v>40000</v>
      </c>
      <c r="Q42" s="227">
        <f t="shared" si="2"/>
        <v>960000</v>
      </c>
    </row>
    <row r="43" spans="2:18" ht="42" x14ac:dyDescent="0.35">
      <c r="B43" s="417"/>
      <c r="C43" s="414"/>
      <c r="D43" s="184">
        <v>1040</v>
      </c>
      <c r="E43" s="220" t="s">
        <v>75</v>
      </c>
      <c r="F43" s="23" t="s">
        <v>76</v>
      </c>
      <c r="G43" s="225" t="s">
        <v>168</v>
      </c>
      <c r="H43" s="94" t="s">
        <v>171</v>
      </c>
      <c r="I43" s="93" t="s">
        <v>167</v>
      </c>
      <c r="J43" s="105">
        <v>40000</v>
      </c>
      <c r="K43" s="225">
        <v>24</v>
      </c>
      <c r="L43" s="226">
        <f t="shared" si="0"/>
        <v>960000</v>
      </c>
      <c r="M43" s="95"/>
      <c r="N43" s="226">
        <f t="shared" si="1"/>
        <v>24</v>
      </c>
      <c r="O43" s="227"/>
      <c r="P43" s="228">
        <f t="shared" si="4"/>
        <v>40000</v>
      </c>
      <c r="Q43" s="227">
        <f t="shared" si="2"/>
        <v>960000</v>
      </c>
    </row>
    <row r="44" spans="2:18" ht="42.75" thickBot="1" x14ac:dyDescent="0.4">
      <c r="B44" s="418"/>
      <c r="C44" s="415"/>
      <c r="D44" s="184">
        <v>1041</v>
      </c>
      <c r="E44" s="220" t="s">
        <v>75</v>
      </c>
      <c r="F44" s="23" t="s">
        <v>76</v>
      </c>
      <c r="G44" s="225" t="s">
        <v>169</v>
      </c>
      <c r="H44" s="94" t="s">
        <v>172</v>
      </c>
      <c r="I44" s="93" t="s">
        <v>167</v>
      </c>
      <c r="J44" s="105">
        <v>5000</v>
      </c>
      <c r="K44" s="225">
        <v>24</v>
      </c>
      <c r="L44" s="226">
        <f t="shared" si="0"/>
        <v>120000</v>
      </c>
      <c r="M44" s="95"/>
      <c r="N44" s="226">
        <f t="shared" si="1"/>
        <v>24</v>
      </c>
      <c r="O44" s="227"/>
      <c r="P44" s="228">
        <f t="shared" si="4"/>
        <v>5000</v>
      </c>
      <c r="Q44" s="227">
        <f t="shared" si="2"/>
        <v>120000</v>
      </c>
    </row>
    <row r="45" spans="2:18" ht="21" x14ac:dyDescent="0.35">
      <c r="K45" s="83"/>
      <c r="L45" s="231"/>
      <c r="Q45" s="231"/>
    </row>
  </sheetData>
  <sheetProtection algorithmName="SHA-512" hashValue="6SflrSVEbyjwwALLo164nqrD9Xpz9qJGo0PubAYACsulcnmAA1O68Wp6CsioTaatletsg4mvTtTFcSnZMk0iOQ==" saltValue="3jgFv/lMyuX38a7t1OXBAw==" spinCount="100000" sheet="1" objects="1" scenarios="1"/>
  <dataConsolidate/>
  <mergeCells count="23">
    <mergeCell ref="B1:Q1"/>
    <mergeCell ref="J3:L3"/>
    <mergeCell ref="N3:Q3"/>
    <mergeCell ref="J4:L4"/>
    <mergeCell ref="N4:Q4"/>
    <mergeCell ref="J2:L2"/>
    <mergeCell ref="N2:Q2"/>
    <mergeCell ref="B3:H3"/>
    <mergeCell ref="C4:H4"/>
    <mergeCell ref="N5:Q5"/>
    <mergeCell ref="J6:L6"/>
    <mergeCell ref="N6:Q6"/>
    <mergeCell ref="C31:C44"/>
    <mergeCell ref="B31:B44"/>
    <mergeCell ref="J8:L8"/>
    <mergeCell ref="N8:Q8"/>
    <mergeCell ref="J5:L5"/>
    <mergeCell ref="B11:B30"/>
    <mergeCell ref="C11:C30"/>
    <mergeCell ref="C5:H5"/>
    <mergeCell ref="C6:H6"/>
    <mergeCell ref="B8:H8"/>
    <mergeCell ref="F10:H10"/>
  </mergeCells>
  <phoneticPr fontId="24" type="noConversion"/>
  <dataValidations xWindow="1284" yWindow="613" count="3">
    <dataValidation type="custom" allowBlank="1" showInputMessage="1" showErrorMessage="1" prompt="הערכים אינם ניתנים לשינוי" sqref="O31:O44" xr:uid="{F94E64D6-F374-499C-B92A-E488439FA799}">
      <formula1>FALSE</formula1>
    </dataValidation>
    <dataValidation type="custom" allowBlank="1" showInputMessage="1" showErrorMessage="1" sqref="P10:P44" xr:uid="{058EA576-BEB6-43FF-88C4-4A32CCEF6184}">
      <formula1>AND(P10&gt;0,ROUND(P10,2)=P10)</formula1>
    </dataValidation>
    <dataValidation type="custom" allowBlank="1" showInputMessage="1" showErrorMessage="1" sqref="O10:O30" xr:uid="{9DB8FCFD-A678-4CDA-90C3-C9D308AB0253}">
      <formula1>AND(O10&lt;=0,O10&gt;=-30%,ROUND(O10,4)=O10)</formula1>
    </dataValidation>
  </dataValidations>
  <pageMargins left="0.7" right="0.7" top="0.75" bottom="0.75" header="0.3" footer="0.3"/>
  <pageSetup paperSize="9" scale="2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e901b44-532d-42db-b279-3089cb9cf80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מסמך" ma:contentTypeID="0x0101007623356F91172249A8B4963AAE04F77B" ma:contentTypeVersion="15" ma:contentTypeDescription="צור מסמך חדש." ma:contentTypeScope="" ma:versionID="10d7907b3471c81c8fc62e2ed869458d">
  <xsd:schema xmlns:xsd="http://www.w3.org/2001/XMLSchema" xmlns:xs="http://www.w3.org/2001/XMLSchema" xmlns:p="http://schemas.microsoft.com/office/2006/metadata/properties" xmlns:ns3="9e901b44-532d-42db-b279-3089cb9cf808" xmlns:ns4="d5836e16-bc45-4a45-a95e-3492163d6ab1" targetNamespace="http://schemas.microsoft.com/office/2006/metadata/properties" ma:root="true" ma:fieldsID="208e0cece1ed3eef99acda69c273a96b" ns3:_="" ns4:_="">
    <xsd:import namespace="9e901b44-532d-42db-b279-3089cb9cf808"/>
    <xsd:import namespace="d5836e16-bc45-4a45-a95e-3492163d6ab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901b44-532d-42db-b279-3089cb9cf80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36e16-bc45-4a45-a95e-3492163d6ab1"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SharingHintHash" ma:index="20" nillable="true" ma:displayName="Hash של רמז לשיתוף"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44118A-243C-452B-9190-D1EE81C21621}">
  <ds:schemaRefs>
    <ds:schemaRef ds:uri="http://schemas.microsoft.com/office/2006/metadata/properties"/>
    <ds:schemaRef ds:uri="http://schemas.microsoft.com/office/infopath/2007/PartnerControls"/>
    <ds:schemaRef ds:uri="9e901b44-532d-42db-b279-3089cb9cf808"/>
  </ds:schemaRefs>
</ds:datastoreItem>
</file>

<file path=customXml/itemProps2.xml><?xml version="1.0" encoding="utf-8"?>
<ds:datastoreItem xmlns:ds="http://schemas.openxmlformats.org/officeDocument/2006/customXml" ds:itemID="{58361ACA-A4EE-44FB-B301-1F8AD0DBE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901b44-532d-42db-b279-3089cb9cf808"/>
    <ds:schemaRef ds:uri="d5836e16-bc45-4a45-a95e-3492163d6a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7CF447-5462-41F5-9708-4073881B1B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טופס מאוחד - לפרסום </vt:lpstr>
      <vt:lpstr>ראשונים-לפרסום</vt:lpstr>
      <vt:lpstr>חולון - לפרסום  </vt:lpstr>
      <vt:lpstr>גלילות-לפרסום</vt:lpstr>
      <vt:lpstr>'גלילות-לפרסום'!Print_Area</vt:lpstr>
      <vt:lpstr>'חולון - לפרסום  '!Print_Area</vt:lpstr>
      <vt:lpstr>'ראשונים-לפרסום'!Print_Area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peleg zeevy</dc:creator>
  <cp:keywords/>
  <dc:description/>
  <cp:lastModifiedBy>Saar Niv</cp:lastModifiedBy>
  <cp:revision/>
  <dcterms:created xsi:type="dcterms:W3CDTF">2024-12-16T10:30:09Z</dcterms:created>
  <dcterms:modified xsi:type="dcterms:W3CDTF">2026-08-19T12:36:00Z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0x0101007623356F91172249A8B4963AAE04F77B</vt:lpwstr>
  </property>
  <property fmtid="{D5CDD505-2E9C-101B-9397-08002B2CF9AE}" pid="3" name="MediaServiceImageTags">
    <vt:lpwstr/>
  </property>
  <property fmtid="{D5CDD505-2E9C-101B-9397-08002B2CF9AE}" pid="4" name="_dlc_DocIdItemGuid">
    <vt:lpwstr>bc9b805f-5805-4350-b60a-1e5def13218b</vt:lpwstr>
  </property>
  <property fmtid="{D5CDD505-2E9C-101B-9397-08002B2CF9AE}" pid="5" name="IsIncome">
    <vt:bool>false</vt:bool>
  </property>
  <property fmtid="{D5CDD505-2E9C-101B-9397-08002B2CF9AE}" pid="6" name="ApprovalStatus">
    <vt:lpwstr>Not started</vt:lpwstr>
  </property>
</Properties>
</file>