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ntaisrael-my.sharepoint.com/personal/amoss_nta_co_il/Documents/Desktop/מכרזי תחמשים M1 M3/M3/לפרסום/לאתר/"/>
    </mc:Choice>
  </mc:AlternateContent>
  <xr:revisionPtr revIDLastSave="6" documentId="8_{F2AD725E-80DE-4D78-82D7-9FB3B71791F3}" xr6:coauthVersionLast="47" xr6:coauthVersionMax="47" xr10:uidLastSave="{8E149033-BE77-4DA1-BFDF-78DC42E2DE6F}"/>
  <bookViews>
    <workbookView xWindow="-120" yWindow="-120" windowWidth="29040" windowHeight="17520" xr2:uid="{63D09F8A-EBF4-4765-8180-98C7E946E5FF}"/>
  </bookViews>
  <sheets>
    <sheet name="טופס מציעים" sheetId="1" r:id="rId1"/>
  </sheets>
  <definedNames>
    <definedName name="_xlnm._FilterDatabase" localSheetId="0" hidden="1">'טופס מציעים'!$B$10:$L$49</definedName>
    <definedName name="CV">#REF!</definedName>
    <definedName name="_xlnm.Print_Area" localSheetId="0">'טופס מציעים'!$A$2:$M$50</definedName>
    <definedName name="_xlnm.Print_Titles" localSheetId="0">'טופס מציעים'!$2:$10</definedName>
    <definedName name="עכי" localSheetId="0">'טופס מציעים'!$A$2:$M$50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" i="1" l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K9" i="1" s="1"/>
  <c r="C7" i="1"/>
  <c r="I7" i="1" s="1"/>
  <c r="B7" i="1"/>
  <c r="C6" i="1"/>
  <c r="B6" i="1"/>
  <c r="C5" i="1"/>
  <c r="I5" i="1" s="1"/>
  <c r="B5" i="1"/>
  <c r="I6" i="1" l="1"/>
  <c r="I4" i="1" s="1"/>
</calcChain>
</file>

<file path=xl/sharedStrings.xml><?xml version="1.0" encoding="utf-8"?>
<sst xmlns="http://schemas.openxmlformats.org/spreadsheetml/2006/main" count="253" uniqueCount="118">
  <si>
    <r>
      <t xml:space="preserve">מכרז פומבי, מס' 482/2025 - לתכנון, הקמה, תחזוקה, ותפעול של תחנת השנאה (תחנת משנה) בדיפו מסובים
עבור קו M3 של רשת המטרו בגוש דן </t>
    </r>
    <r>
      <rPr>
        <b/>
        <u/>
        <sz val="24"/>
        <rFont val="Calibri"/>
        <family val="2"/>
      </rPr>
      <t xml:space="preserve">
טופס מס' 10 - ההצעה הכספית של המציע</t>
    </r>
    <r>
      <rPr>
        <b/>
        <sz val="24"/>
        <rFont val="Calibri"/>
        <family val="2"/>
      </rPr>
      <t xml:space="preserve">
הזנת מחירי יחידה על ידי המציע </t>
    </r>
  </si>
  <si>
    <t xml:space="preserve">ריכוז הצעת המציע </t>
  </si>
  <si>
    <t xml:space="preserve">המחירים המוצעים על ידי המציע (בש"ח) יכללו את כל האמור במסמכי המכרז </t>
  </si>
  <si>
    <t>מחיר יח' (₪) למילוי על ידי המציע</t>
  </si>
  <si>
    <t>מס"ד</t>
  </si>
  <si>
    <t>רכיב בהצעה כספית</t>
  </si>
  <si>
    <t>מס' רץ</t>
  </si>
  <si>
    <t>פרק</t>
  </si>
  <si>
    <t>תיאור הפרק</t>
  </si>
  <si>
    <t xml:space="preserve">מס' סעיף </t>
  </si>
  <si>
    <t>תאור סעיף</t>
  </si>
  <si>
    <t>יח' מידה</t>
  </si>
  <si>
    <t>↓</t>
  </si>
  <si>
    <t>כמות</t>
  </si>
  <si>
    <t>סה"כ</t>
  </si>
  <si>
    <t>01</t>
  </si>
  <si>
    <t xml:space="preserve">פאושלי </t>
  </si>
  <si>
    <r>
      <rPr>
        <b/>
        <u/>
        <sz val="22"/>
        <color theme="1"/>
        <rFont val="Calibri"/>
        <family val="2"/>
      </rPr>
      <t>חלק פאושלי</t>
    </r>
    <r>
      <rPr>
        <b/>
        <sz val="22"/>
        <color theme="1"/>
        <rFont val="Calibri"/>
        <family val="2"/>
      </rPr>
      <t xml:space="preserve">, הכולל השלמת כלל העבודות להן יידרש הקבלן בהתייחס להקמת מבנה חח"י, הקמת מבנה נת"ע,  הקמת החצר,  ציוד ותשתיות החשמל הנלווים לציוד העיקרי של התחמ"ש (הנכלל בכתב הכמויות- ציוד עיקרי) ויתר העבודות הדרושות להקמת התחמ"ש אשר אינן כלולות בכתב הכמויות ציוד עיקרי והקצבים. </t>
    </r>
  </si>
  <si>
    <t>קומפ'</t>
  </si>
  <si>
    <t>02</t>
  </si>
  <si>
    <t xml:space="preserve">כתב כמויות עבור ציוד עיקרי </t>
  </si>
  <si>
    <t>08</t>
  </si>
  <si>
    <t>1-ציוד מתח עליון</t>
  </si>
  <si>
    <t>08.099.0100</t>
  </si>
  <si>
    <t>Circuit Breaker (CB) 1-pole operation 2500A, 170kV in accordance with all provisions of the contract</t>
  </si>
  <si>
    <t xml:space="preserve"> יח'</t>
  </si>
  <si>
    <t>08.099.0101</t>
  </si>
  <si>
    <t>Circuit Breaker (CB) 3-pole operation  2500A, 170kV in accordance with all provisions of the contract</t>
  </si>
  <si>
    <t>08.099.0102</t>
  </si>
  <si>
    <t>Disconnector (DS) + ES 2500A, 170kV in accordance with all provisions of the contract</t>
  </si>
  <si>
    <t>08.099.0103</t>
  </si>
  <si>
    <t>Disconnector (DS) + ESx2 2500A, 170kV in accordance with all provisions of the contract</t>
  </si>
  <si>
    <t>08.099.0104</t>
  </si>
  <si>
    <t>Current Transformer (CT) - 6 sec. cores (1 pole) 170kV in accordance with all provisions of the contract</t>
  </si>
  <si>
    <t>08.099.0105</t>
  </si>
  <si>
    <t>Current Transformer (CT) - 5 sec. cores (1 pole) 170kV in accordance with all provisions of the contract</t>
  </si>
  <si>
    <t>08.099.0106</t>
  </si>
  <si>
    <t>Power Transformer (PT) - 4 sec. cores (1 pole) 170kV in accordance with all provisions of the contract</t>
  </si>
  <si>
    <t>08.099.0107</t>
  </si>
  <si>
    <t>Lightning Arrestor (LA) 1 pole 132kV in accordance with all provisions of the contract</t>
  </si>
  <si>
    <t>08.099.0108</t>
  </si>
  <si>
    <t>Lightning Arrestor (LA) 1 pole 108kV in accordance with all provisions of the contract</t>
  </si>
  <si>
    <t>08.099.0109</t>
  </si>
  <si>
    <t>Post insulator 170kV  in accordance with all provisions of the contract</t>
  </si>
  <si>
    <t>2-שנאיים HV</t>
  </si>
  <si>
    <t>08.099.0110</t>
  </si>
  <si>
    <t>Power transformer 90/70 MVA ONAN/ONAF 161/33kV with OLTC, in accordance with all provisions of the contract</t>
  </si>
  <si>
    <t>08.099.0111</t>
  </si>
  <si>
    <t>Grounding transformer 33kV, 500A, in accordance with all provisions of the contract</t>
  </si>
  <si>
    <t>4-שנאיים MV/LV</t>
  </si>
  <si>
    <t>08.093.0020</t>
  </si>
  <si>
    <t>Dry Transformer 250 kVA  in accordance with all provisions of the contract</t>
  </si>
  <si>
    <t>3-לוח חשמל MVP-1</t>
  </si>
  <si>
    <t>08.099.0112</t>
  </si>
  <si>
    <t>עמודת כניסה עם מפסק, בהתאם להוראות ההסכם</t>
  </si>
  <si>
    <t>08.099.0113</t>
  </si>
  <si>
    <t>עמודת מקשר עם מפסק, בהתאם להוראות ההסכם</t>
  </si>
  <si>
    <t>08.099.0114</t>
  </si>
  <si>
    <t>עמודת יציאה עם מפסק, בהתאם להוראות ההסכם</t>
  </si>
  <si>
    <t>08.099.0115</t>
  </si>
  <si>
    <t xml:space="preserve">ארון בטיחות כולל כל הציוד, לרבות כובע מגן, כפפות, שלטים תפעוליים, פנס נטען, בודק מתח 33 ק"ו, שטיח 30 ק"ו, 3 מקצריפ תלת פאזים, בהתאם להוראות ההסכם </t>
  </si>
  <si>
    <t>03</t>
  </si>
  <si>
    <t>הקצבים וסעיפים מיוחדים</t>
  </si>
  <si>
    <t>99.1</t>
  </si>
  <si>
    <t xml:space="preserve">1-אתר התארגנות </t>
  </si>
  <si>
    <t>99.001.2001</t>
  </si>
  <si>
    <t>השתתפות נת"ע בעלות תחזוקת אתר ההתארגנות של הקבלן בתקופת פעילותו בהפרדת חצרות. תכולת השירותים כמפורט בסעיפים 7.13, 7.14 להסכם ופרק 10 במפרט הדרישות הכלליות.</t>
  </si>
  <si>
    <t>חודש</t>
  </si>
  <si>
    <t>99.001.2002</t>
  </si>
  <si>
    <r>
      <t xml:space="preserve">השתתפות נת"ע בעלות תחזוקת </t>
    </r>
    <r>
      <rPr>
        <b/>
        <sz val="20"/>
        <rFont val="Calibri"/>
        <family val="2"/>
      </rPr>
      <t>אתר ההתארגנות וכלל שטחי אתר הדיפו</t>
    </r>
    <r>
      <rPr>
        <sz val="20"/>
        <rFont val="Calibri"/>
        <family val="2"/>
      </rPr>
      <t xml:space="preserve"> לרבות גדר היקפית, הסדרי תנועה, אבטחה, בטיחות ודרכי הגישה והשערים באתרי העבודה והשטחים הציבוריים הסמוכים אליהם, במהלך תקופת עבודתו הבלעדית בשטח</t>
    </r>
  </si>
  <si>
    <t>99.001.2003</t>
  </si>
  <si>
    <t>הקצב</t>
  </si>
  <si>
    <t>99.2</t>
  </si>
  <si>
    <t>2-העמדת כוח אדם</t>
  </si>
  <si>
    <t>99.002.2001</t>
  </si>
  <si>
    <t>תשלום בגין הפעלת ממונה בטיחות בעבודה לפי סעיף 11.10 בהוראות ההסכם</t>
  </si>
  <si>
    <t>99.002.2002</t>
  </si>
  <si>
    <t>תשלום בגין הפעלת ממונה בטיחות בתנועה לפי סעיף 11.10 בהוראות ההסכם</t>
  </si>
  <si>
    <t>99.002.2003</t>
  </si>
  <si>
    <t>תשלום בגין הפעלת מנהל קיימות וסביבה בתקופת הרכש ובתקופת ביצוע העבודות באתר העבודות, לפי סעיף 11.10 בהוראות ההסכם</t>
  </si>
  <si>
    <t>99.002.2004</t>
  </si>
  <si>
    <t>תשלום בגין הפעלת מנהל בנייה ירוקה לפי סעיף 11.10 בהוראות ההסכם</t>
  </si>
  <si>
    <t>99.002.2005</t>
  </si>
  <si>
    <t>תשלום בגין הפעלת מנהל BIM לפי סעיף 11.10 בהוראות ההסכם</t>
  </si>
  <si>
    <t>99.3</t>
  </si>
  <si>
    <t>3-הקצבים שונים וסעיפים מיוחודים</t>
  </si>
  <si>
    <t>99.003.2001</t>
  </si>
  <si>
    <t>תשלום בגין סילוק פסולת ועודפי חפירה לרבות העמסה, שינוע ואגרות הטמנה בהתאם לאמור בתנאים המיוחדים/לפי סעיף 22.8 בהסכם</t>
  </si>
  <si>
    <t>מ"ק</t>
  </si>
  <si>
    <t>99.003.2002</t>
  </si>
  <si>
    <t>הקצב עבור פיקוח של הגופים המוסמכים ועבור תשלום אגרות לפי סעיפים 8.5-8.8 להסכם, התשלום יבוצע כנגד הצגת אסמכתאות לתשלומים בפועל על ידי הקבלן</t>
  </si>
  <si>
    <t>99.003.2003</t>
  </si>
  <si>
    <t>הקצב לעבודות לילה במקרים חריגים במיוחד, כמפורט בסעיף 17.1 להסכם ובהתאם לאמור בתנאים המיוחדים, בהתאם להנחיות המפקח בכתב</t>
  </si>
  <si>
    <t>99.003.2004</t>
  </si>
  <si>
    <t>הקצב בגין תיאום ואספקת שירותים לגוף הציבורי ו/או לקבלן הממונה בהתאם לאמור בסעיף 35.9 להסכם</t>
  </si>
  <si>
    <t>99.003.2005</t>
  </si>
  <si>
    <t>הקצב עבור שירותי אקוסטיקה/אקוסטיקאי, על פי טבלת "שירותים שיבוצעו על ידי אקוסטקאי" בפרק 20 במפרט הדרישות הכלליות</t>
  </si>
  <si>
    <t>99.003.2006</t>
  </si>
  <si>
    <t>הקצב עבור ביצוע דגימות קרקע, גזי קרקע ומי תהום, על פי טבלת "התמורה עבור דיגום קרקע, גזי קרקע ומי תהום" בפרק 20 במפרט הדרישות הכלליות</t>
  </si>
  <si>
    <t>99.003.2007</t>
  </si>
  <si>
    <t xml:space="preserve">הקצב לטיפול במוצרי ושברי אסבסט-צמנט ואסבסט פריך בהתאם להוראות מפרט הדרישות הכלליות בפרק 20 </t>
  </si>
  <si>
    <t>99.003.2010</t>
  </si>
  <si>
    <t>תיעוד אתר העבודות ומהלך ביצועו באמצעות רחפן בהתאם לסעיף 10.1 להסכם, באישור מנהל הפרוייקט מראש ובכתב</t>
  </si>
  <si>
    <t>יום</t>
  </si>
  <si>
    <t>99.4</t>
  </si>
  <si>
    <t>4-תחזוקה משמרת</t>
  </si>
  <si>
    <t>99.004.2001</t>
  </si>
  <si>
    <t xml:space="preserve">תחזוקה לחצר חח"י, תחזוקה מונעת בהתאם להוראות ההסכם. </t>
  </si>
  <si>
    <t>99.004.2002</t>
  </si>
  <si>
    <t xml:space="preserve">תחזוקה לחצר נת"ע, תחזוקה מונעת בהתאם להוראות ההסכם. </t>
  </si>
  <si>
    <t>99.004.2003</t>
  </si>
  <si>
    <t>תאומים מול קבלן אינפרה 2 בנושא ממשק מול SCADA, מתכנן/יועץ מנוסה (רמה א' - אקדמאי, בעל מעל 10 שנות ניסיון בתחום הרלוונטי לנושא הממשק) ככול שיידרשו לאחר השלמת MS10 (השלמת כלל התחייבויות החוזיות של הקבלן)</t>
  </si>
  <si>
    <t>ש"ע</t>
  </si>
  <si>
    <t>99.004.2004</t>
  </si>
  <si>
    <t>תאומים מול קבלן אינפרה 2 בנושא ממשק מול SCADA, מתכנן/יועץ מנוסה (רמה ב' - אקדמאי, בעל 8-10 שנות ניסיון בתחום הרלוונטי לנושא הממשק) ככול שיידרשו לאחר השלמת MS10 (השלמת כלל התחייבויות החוזיות של הקבלן)</t>
  </si>
  <si>
    <t>99.004.2005</t>
  </si>
  <si>
    <t>הקצב לתשלומי חובה קבועים בתקופת התחזוקה כגון ארנונה, צריכת חשמל, צריכת מים וביוב</t>
  </si>
  <si>
    <t xml:space="preserve">הקצב לפירוק הפאנלים הקיימים והחלפתם בפאנלים חדשים בעובי 50 מ"מ. הפנל עשוי מפח עליון ותחתון מגולוונים וצבועים עם בידוד פוליסטירן מוקצף (קל-קר), הגדר בגובה עד כ- 2.5 מ', לרבות כל העבודות הנלוות הנדרשות, הכל כמפורט בפרק 21 למפרט הדרישות הכלליות.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</si>
</sst>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₪&quot;\ #,##0"/>
    <numFmt numFmtId="165" formatCode="_(* #,##0.00_);_(* \(#,##0.00\);_(* &quot;-&quot;??_);_(@_)"/>
    <numFmt numFmtId="166" formatCode="&quot;₪&quot;\ #,##0.00"/>
    <numFmt numFmtId="167" formatCode="_-&quot;₪&quot;* #,##0.00_-;\-&quot;₪&quot;* #,##0.00_-;_-&quot;₪&quot;* &quot;-&quot;??_-;_-@_-"/>
  </numFmts>
  <fonts count="25" x14ac:knownFonts="1">
    <font>
      <sz val="12"/>
      <color theme="1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b/>
      <sz val="24"/>
      <name val="Calibri"/>
      <family val="2"/>
    </font>
    <font>
      <b/>
      <u/>
      <sz val="24"/>
      <name val="Calibri"/>
      <family val="2"/>
    </font>
    <font>
      <sz val="11"/>
      <color theme="1"/>
      <name val="Arial"/>
      <family val="2"/>
      <scheme val="minor"/>
    </font>
    <font>
      <sz val="22"/>
      <color theme="1"/>
      <name val="David"/>
      <family val="2"/>
      <charset val="177"/>
    </font>
    <font>
      <b/>
      <sz val="24"/>
      <color theme="1"/>
      <name val="Calibri"/>
      <family val="2"/>
    </font>
    <font>
      <sz val="22"/>
      <color theme="1"/>
      <name val="Arial"/>
      <family val="2"/>
      <scheme val="minor"/>
    </font>
    <font>
      <b/>
      <sz val="24"/>
      <color theme="0"/>
      <name val="Calibri"/>
      <family val="2"/>
    </font>
    <font>
      <b/>
      <sz val="22"/>
      <name val="Calibri"/>
      <family val="2"/>
    </font>
    <font>
      <sz val="22"/>
      <name val="Calibri"/>
      <family val="2"/>
    </font>
    <font>
      <b/>
      <sz val="20"/>
      <color theme="1"/>
      <name val="Calibri"/>
      <family val="2"/>
    </font>
    <font>
      <sz val="18"/>
      <color theme="1"/>
      <name val="Calibri"/>
      <family val="2"/>
    </font>
    <font>
      <sz val="10"/>
      <name val="Arial"/>
      <family val="2"/>
    </font>
    <font>
      <sz val="18"/>
      <name val="Arial"/>
      <family val="2"/>
    </font>
    <font>
      <b/>
      <sz val="14"/>
      <name val="Calibri"/>
      <family val="2"/>
    </font>
    <font>
      <sz val="14"/>
      <color theme="1"/>
      <name val="Calibri"/>
      <family val="2"/>
    </font>
    <font>
      <b/>
      <sz val="22"/>
      <color theme="1"/>
      <name val="Calibri"/>
      <family val="2"/>
    </font>
    <font>
      <b/>
      <u/>
      <sz val="22"/>
      <color theme="1"/>
      <name val="Calibri"/>
      <family val="2"/>
    </font>
    <font>
      <b/>
      <sz val="20"/>
      <name val="Calibri"/>
      <family val="2"/>
    </font>
    <font>
      <b/>
      <sz val="20"/>
      <color theme="2" tint="-0.499984740745262"/>
      <name val="Calibri"/>
      <family val="2"/>
    </font>
    <font>
      <sz val="20"/>
      <name val="Calibri"/>
      <family val="2"/>
    </font>
    <font>
      <sz val="20"/>
      <color theme="1"/>
      <name val="Calibri"/>
      <family val="2"/>
    </font>
    <font>
      <sz val="20"/>
      <color theme="2" tint="-0.49998474074526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8">
    <xf numFmtId="0" fontId="0" fillId="0" borderId="0"/>
    <xf numFmtId="167" fontId="2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165" fontId="1" fillId="0" borderId="0" applyFont="0" applyFill="0" applyBorder="0" applyAlignment="0" applyProtection="0"/>
    <xf numFmtId="0" fontId="14" fillId="0" borderId="0"/>
    <xf numFmtId="0" fontId="1" fillId="0" borderId="0"/>
  </cellStyleXfs>
  <cellXfs count="67">
    <xf numFmtId="0" fontId="0" fillId="0" borderId="0" xfId="0"/>
    <xf numFmtId="0" fontId="5" fillId="0" borderId="0" xfId="3"/>
    <xf numFmtId="0" fontId="6" fillId="0" borderId="0" xfId="0" applyFont="1"/>
    <xf numFmtId="0" fontId="8" fillId="0" borderId="0" xfId="3" applyFont="1"/>
    <xf numFmtId="0" fontId="9" fillId="3" borderId="4" xfId="4" applyFont="1" applyFill="1" applyBorder="1" applyAlignment="1">
      <alignment horizontal="right" vertical="center"/>
    </xf>
    <xf numFmtId="0" fontId="9" fillId="5" borderId="4" xfId="4" applyFont="1" applyFill="1" applyBorder="1" applyAlignment="1">
      <alignment horizontal="right" vertical="center"/>
    </xf>
    <xf numFmtId="0" fontId="9" fillId="6" borderId="4" xfId="4" applyFont="1" applyFill="1" applyBorder="1" applyAlignment="1">
      <alignment horizontal="right" vertical="center"/>
    </xf>
    <xf numFmtId="0" fontId="11" fillId="7" borderId="5" xfId="2" applyFont="1" applyFill="1" applyBorder="1" applyAlignment="1">
      <alignment horizontal="center" vertical="center" wrapText="1"/>
    </xf>
    <xf numFmtId="0" fontId="12" fillId="8" borderId="5" xfId="4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3" fillId="7" borderId="5" xfId="4" applyFont="1" applyFill="1" applyBorder="1" applyAlignment="1">
      <alignment horizontal="center" vertical="center" wrapText="1"/>
    </xf>
    <xf numFmtId="0" fontId="13" fillId="7" borderId="5" xfId="4" applyFont="1" applyFill="1" applyBorder="1" applyAlignment="1">
      <alignment horizontal="center" vertical="top" wrapText="1"/>
    </xf>
    <xf numFmtId="0" fontId="13" fillId="7" borderId="5" xfId="4" applyFont="1" applyFill="1" applyBorder="1" applyAlignment="1">
      <alignment horizontal="right" vertical="top" wrapText="1" readingOrder="2"/>
    </xf>
    <xf numFmtId="0" fontId="13" fillId="7" borderId="5" xfId="4" applyFont="1" applyFill="1" applyBorder="1" applyAlignment="1">
      <alignment horizontal="right" vertical="top" wrapText="1"/>
    </xf>
    <xf numFmtId="0" fontId="15" fillId="8" borderId="5" xfId="6" applyFont="1" applyFill="1" applyBorder="1" applyAlignment="1">
      <alignment horizontal="center" vertical="top"/>
    </xf>
    <xf numFmtId="0" fontId="5" fillId="0" borderId="0" xfId="3" applyAlignment="1">
      <alignment vertical="top"/>
    </xf>
    <xf numFmtId="0" fontId="5" fillId="0" borderId="0" xfId="3" applyAlignment="1">
      <alignment horizontal="center" vertical="center"/>
    </xf>
    <xf numFmtId="49" fontId="9" fillId="3" borderId="5" xfId="4" applyNumberFormat="1" applyFont="1" applyFill="1" applyBorder="1" applyAlignment="1">
      <alignment horizontal="center" vertical="center" wrapText="1"/>
    </xf>
    <xf numFmtId="0" fontId="3" fillId="4" borderId="5" xfId="4" applyFont="1" applyFill="1" applyBorder="1" applyAlignment="1">
      <alignment horizontal="center" vertical="center" wrapText="1"/>
    </xf>
    <xf numFmtId="0" fontId="16" fillId="4" borderId="5" xfId="4" applyFont="1" applyFill="1" applyBorder="1" applyAlignment="1">
      <alignment horizontal="center" vertical="top"/>
    </xf>
    <xf numFmtId="49" fontId="17" fillId="0" borderId="5" xfId="4" applyNumberFormat="1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/>
    </xf>
    <xf numFmtId="164" fontId="12" fillId="8" borderId="5" xfId="3" applyNumberFormat="1" applyFont="1" applyFill="1" applyBorder="1" applyAlignment="1" applyProtection="1">
      <alignment horizontal="center" vertical="top"/>
      <protection locked="0"/>
    </xf>
    <xf numFmtId="0" fontId="20" fillId="0" borderId="5" xfId="7" applyFont="1" applyBorder="1" applyAlignment="1">
      <alignment horizontal="center" vertical="top" wrapText="1"/>
    </xf>
    <xf numFmtId="164" fontId="21" fillId="0" borderId="5" xfId="5" applyNumberFormat="1" applyFont="1" applyFill="1" applyBorder="1" applyAlignment="1" applyProtection="1">
      <alignment horizontal="center" vertical="top"/>
    </xf>
    <xf numFmtId="0" fontId="5" fillId="0" borderId="0" xfId="3" applyAlignment="1">
      <alignment horizontal="center" vertical="top"/>
    </xf>
    <xf numFmtId="0" fontId="22" fillId="4" borderId="5" xfId="4" applyFont="1" applyFill="1" applyBorder="1" applyAlignment="1">
      <alignment horizontal="center" vertical="top"/>
    </xf>
    <xf numFmtId="49" fontId="23" fillId="0" borderId="5" xfId="4" applyNumberFormat="1" applyFont="1" applyBorder="1" applyAlignment="1">
      <alignment horizontal="center" vertical="top" wrapText="1"/>
    </xf>
    <xf numFmtId="0" fontId="23" fillId="0" borderId="5" xfId="3" applyFont="1" applyBorder="1" applyAlignment="1">
      <alignment horizontal="right" vertical="top" wrapText="1" readingOrder="2"/>
    </xf>
    <xf numFmtId="165" fontId="22" fillId="0" borderId="5" xfId="5" applyFont="1" applyBorder="1" applyAlignment="1">
      <alignment horizontal="right" vertical="top"/>
    </xf>
    <xf numFmtId="0" fontId="23" fillId="0" borderId="5" xfId="3" applyFont="1" applyBorder="1" applyAlignment="1">
      <alignment horizontal="left" vertical="top" wrapText="1"/>
    </xf>
    <xf numFmtId="0" fontId="23" fillId="0" borderId="5" xfId="3" applyFont="1" applyBorder="1" applyAlignment="1">
      <alignment horizontal="center" vertical="top"/>
    </xf>
    <xf numFmtId="0" fontId="22" fillId="0" borderId="5" xfId="7" applyFont="1" applyBorder="1" applyAlignment="1">
      <alignment horizontal="center" vertical="top" wrapText="1"/>
    </xf>
    <xf numFmtId="164" fontId="24" fillId="0" borderId="5" xfId="5" applyNumberFormat="1" applyFont="1" applyBorder="1" applyAlignment="1">
      <alignment horizontal="center" vertical="top"/>
    </xf>
    <xf numFmtId="0" fontId="23" fillId="0" borderId="5" xfId="3" applyFont="1" applyBorder="1" applyAlignment="1">
      <alignment horizontal="right" vertical="top" wrapText="1"/>
    </xf>
    <xf numFmtId="49" fontId="23" fillId="0" borderId="5" xfId="4" applyNumberFormat="1" applyFont="1" applyBorder="1" applyAlignment="1">
      <alignment horizontal="center" vertical="top"/>
    </xf>
    <xf numFmtId="0" fontId="22" fillId="0" borderId="5" xfId="7" applyFont="1" applyBorder="1" applyAlignment="1">
      <alignment horizontal="right" vertical="top" wrapText="1" readingOrder="2"/>
    </xf>
    <xf numFmtId="0" fontId="22" fillId="0" borderId="5" xfId="7" applyFont="1" applyBorder="1" applyAlignment="1">
      <alignment horizontal="right" vertical="top" wrapText="1"/>
    </xf>
    <xf numFmtId="166" fontId="22" fillId="0" borderId="5" xfId="7" applyNumberFormat="1" applyFont="1" applyBorder="1" applyAlignment="1">
      <alignment horizontal="center" vertical="top" wrapText="1"/>
    </xf>
    <xf numFmtId="164" fontId="22" fillId="4" borderId="5" xfId="3" applyNumberFormat="1" applyFont="1" applyFill="1" applyBorder="1" applyAlignment="1">
      <alignment horizontal="center" vertical="top"/>
    </xf>
    <xf numFmtId="0" fontId="22" fillId="4" borderId="5" xfId="7" applyFont="1" applyFill="1" applyBorder="1" applyAlignment="1">
      <alignment horizontal="center" vertical="top" wrapText="1"/>
    </xf>
    <xf numFmtId="164" fontId="22" fillId="4" borderId="5" xfId="5" applyNumberFormat="1" applyFont="1" applyFill="1" applyBorder="1" applyAlignment="1">
      <alignment horizontal="center" vertical="top"/>
    </xf>
    <xf numFmtId="164" fontId="22" fillId="4" borderId="5" xfId="1" applyNumberFormat="1" applyFont="1" applyFill="1" applyBorder="1" applyAlignment="1">
      <alignment horizontal="center" vertical="top" readingOrder="1"/>
    </xf>
    <xf numFmtId="0" fontId="5" fillId="0" borderId="0" xfId="3" applyAlignment="1">
      <alignment horizontal="center"/>
    </xf>
    <xf numFmtId="0" fontId="5" fillId="0" borderId="0" xfId="3" applyAlignment="1">
      <alignment readingOrder="2"/>
    </xf>
    <xf numFmtId="164" fontId="5" fillId="0" borderId="0" xfId="3" applyNumberFormat="1"/>
    <xf numFmtId="165" fontId="10" fillId="0" borderId="5" xfId="5" applyFont="1" applyBorder="1" applyAlignment="1">
      <alignment horizontal="right" vertical="center" readingOrder="2"/>
    </xf>
    <xf numFmtId="164" fontId="10" fillId="7" borderId="5" xfId="4" applyNumberFormat="1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4" applyFont="1" applyFill="1" applyBorder="1" applyAlignment="1">
      <alignment horizontal="right" vertical="center"/>
    </xf>
    <xf numFmtId="0" fontId="3" fillId="2" borderId="2" xfId="4" applyFont="1" applyFill="1" applyBorder="1" applyAlignment="1">
      <alignment horizontal="right" vertical="center"/>
    </xf>
    <xf numFmtId="0" fontId="3" fillId="2" borderId="3" xfId="4" applyFont="1" applyFill="1" applyBorder="1" applyAlignment="1">
      <alignment horizontal="right" vertical="center"/>
    </xf>
    <xf numFmtId="164" fontId="7" fillId="2" borderId="4" xfId="0" applyNumberFormat="1" applyFont="1" applyFill="1" applyBorder="1" applyAlignment="1">
      <alignment horizontal="center" vertical="center"/>
    </xf>
    <xf numFmtId="0" fontId="3" fillId="4" borderId="1" xfId="4" applyFont="1" applyFill="1" applyBorder="1" applyAlignment="1">
      <alignment horizontal="right" vertical="center"/>
    </xf>
    <xf numFmtId="0" fontId="3" fillId="4" borderId="2" xfId="4" applyFont="1" applyFill="1" applyBorder="1" applyAlignment="1">
      <alignment horizontal="right" vertical="center"/>
    </xf>
    <xf numFmtId="0" fontId="3" fillId="4" borderId="3" xfId="4" applyFont="1" applyFill="1" applyBorder="1" applyAlignment="1">
      <alignment horizontal="right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18" fillId="0" borderId="5" xfId="3" applyFont="1" applyBorder="1" applyAlignment="1">
      <alignment horizontal="right" vertical="center" wrapText="1"/>
    </xf>
    <xf numFmtId="49" fontId="9" fillId="5" borderId="5" xfId="4" applyNumberFormat="1" applyFont="1" applyFill="1" applyBorder="1" applyAlignment="1">
      <alignment horizontal="center" vertical="top" wrapText="1"/>
    </xf>
    <xf numFmtId="0" fontId="3" fillId="4" borderId="5" xfId="4" applyFont="1" applyFill="1" applyBorder="1" applyAlignment="1">
      <alignment horizontal="center" vertical="top" wrapText="1"/>
    </xf>
    <xf numFmtId="49" fontId="9" fillId="6" borderId="6" xfId="7" applyNumberFormat="1" applyFont="1" applyFill="1" applyBorder="1" applyAlignment="1">
      <alignment horizontal="center" vertical="top" wrapText="1" readingOrder="2"/>
    </xf>
    <xf numFmtId="49" fontId="9" fillId="6" borderId="7" xfId="7" applyNumberFormat="1" applyFont="1" applyFill="1" applyBorder="1" applyAlignment="1">
      <alignment horizontal="center" vertical="top" wrapText="1" readingOrder="2"/>
    </xf>
    <xf numFmtId="49" fontId="9" fillId="6" borderId="8" xfId="7" applyNumberFormat="1" applyFont="1" applyFill="1" applyBorder="1" applyAlignment="1">
      <alignment horizontal="center" vertical="top" wrapText="1" readingOrder="2"/>
    </xf>
    <xf numFmtId="0" fontId="3" fillId="4" borderId="6" xfId="7" applyFont="1" applyFill="1" applyBorder="1" applyAlignment="1">
      <alignment horizontal="center" vertical="top" wrapText="1" readingOrder="2"/>
    </xf>
    <xf numFmtId="0" fontId="3" fillId="4" borderId="7" xfId="7" applyFont="1" applyFill="1" applyBorder="1" applyAlignment="1">
      <alignment horizontal="center" vertical="top" wrapText="1" readingOrder="2"/>
    </xf>
    <xf numFmtId="0" fontId="3" fillId="4" borderId="8" xfId="7" applyFont="1" applyFill="1" applyBorder="1" applyAlignment="1">
      <alignment horizontal="center" vertical="top" wrapText="1" readingOrder="2"/>
    </xf>
  </cellXfs>
  <cellStyles count="8">
    <cellStyle name="Comma 2 4" xfId="5" xr:uid="{BFFC290E-AE47-460F-A138-EC4933310245}"/>
    <cellStyle name="Currency" xfId="1" builtinId="4"/>
    <cellStyle name="Normal" xfId="0" builtinId="0"/>
    <cellStyle name="Normal 2" xfId="3" xr:uid="{E7EBF39B-B105-4A61-8CA6-7317D89A63A4}"/>
    <cellStyle name="Normal 2 2 2" xfId="6" xr:uid="{CE4C7267-846C-41BD-AED0-BC865D88E9A0}"/>
    <cellStyle name="Normal 2 3 2" xfId="4" xr:uid="{CC819F1A-55D8-44D8-BA1C-D828429D3747}"/>
    <cellStyle name="Normal 2 4" xfId="2" xr:uid="{1123EDE6-1670-46A9-B586-EECCED04B94E}"/>
    <cellStyle name="Normal 5" xfId="7" xr:uid="{96DDCAF8-C0E9-4E30-B412-0B7265DDC4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BFD1-DBBE-47AB-B9A6-BD06DD3E9C7D}">
  <sheetPr>
    <tabColor rgb="FFC00000"/>
    <pageSetUpPr fitToPage="1"/>
  </sheetPr>
  <dimension ref="A2:P58"/>
  <sheetViews>
    <sheetView rightToLeft="1" tabSelected="1" zoomScale="60" zoomScaleNormal="60" workbookViewId="0">
      <selection activeCell="I12" sqref="I12"/>
    </sheetView>
  </sheetViews>
  <sheetFormatPr defaultColWidth="9.140625" defaultRowHeight="15.75" x14ac:dyDescent="0.25"/>
  <cols>
    <col min="1" max="1" width="5.5703125" customWidth="1"/>
    <col min="2" max="2" width="8.28515625" style="16" customWidth="1"/>
    <col min="3" max="3" width="22" style="43" customWidth="1"/>
    <col min="4" max="4" width="10.7109375" style="43" customWidth="1"/>
    <col min="5" max="5" width="10.5703125" style="43" customWidth="1"/>
    <col min="6" max="6" width="26.7109375" style="44" customWidth="1"/>
    <col min="7" max="7" width="21.7109375" style="1" customWidth="1"/>
    <col min="8" max="8" width="134.140625" style="1" customWidth="1"/>
    <col min="9" max="9" width="9.28515625" style="43" customWidth="1"/>
    <col min="10" max="10" width="25.28515625" style="45" customWidth="1"/>
    <col min="11" max="11" width="16.85546875" style="1" customWidth="1"/>
    <col min="12" max="12" width="23.42578125" style="1" customWidth="1"/>
    <col min="13" max="13" width="5.5703125" style="1" customWidth="1"/>
    <col min="14" max="14" width="0" style="1" hidden="1" customWidth="1"/>
    <col min="15" max="15" width="8.85546875" style="1" hidden="1" customWidth="1"/>
    <col min="16" max="16" width="9.140625" style="1" hidden="1" customWidth="1"/>
    <col min="17" max="18" width="0" style="1" hidden="1" customWidth="1"/>
    <col min="19" max="16384" width="9.140625" style="1"/>
  </cols>
  <sheetData>
    <row r="2" spans="1:16" ht="192.4" customHeight="1" x14ac:dyDescent="0.25"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6" ht="33.4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6" s="3" customFormat="1" ht="35.1" customHeight="1" x14ac:dyDescent="0.4">
      <c r="A4" s="2"/>
      <c r="B4" s="50" t="s">
        <v>1</v>
      </c>
      <c r="C4" s="51"/>
      <c r="D4" s="51"/>
      <c r="E4" s="51"/>
      <c r="F4" s="51"/>
      <c r="G4" s="51"/>
      <c r="H4" s="52"/>
      <c r="I4" s="53">
        <f>SUBTOTAL(9,I5:I7)</f>
        <v>7676800</v>
      </c>
      <c r="J4" s="53"/>
      <c r="K4" s="53"/>
      <c r="L4" s="53"/>
      <c r="M4" s="2"/>
    </row>
    <row r="5" spans="1:16" s="3" customFormat="1" ht="35.1" customHeight="1" x14ac:dyDescent="0.4">
      <c r="A5" s="2"/>
      <c r="B5" s="4" t="str">
        <f>B11</f>
        <v>01</v>
      </c>
      <c r="C5" s="54" t="str">
        <f>C11</f>
        <v xml:space="preserve">פאושלי </v>
      </c>
      <c r="D5" s="55"/>
      <c r="E5" s="55"/>
      <c r="F5" s="55"/>
      <c r="G5" s="55"/>
      <c r="H5" s="56"/>
      <c r="I5" s="57">
        <f>SUMIFS($L$11:$L$58,$P$11:$P$58,$C5)</f>
        <v>0</v>
      </c>
      <c r="J5" s="57"/>
      <c r="K5" s="57"/>
      <c r="L5" s="57"/>
      <c r="M5" s="2"/>
    </row>
    <row r="6" spans="1:16" s="3" customFormat="1" ht="35.1" customHeight="1" x14ac:dyDescent="0.4">
      <c r="A6" s="2"/>
      <c r="B6" s="5" t="str">
        <f>B12</f>
        <v>02</v>
      </c>
      <c r="C6" s="54" t="str">
        <f>C12</f>
        <v xml:space="preserve">כתב כמויות עבור ציוד עיקרי </v>
      </c>
      <c r="D6" s="55"/>
      <c r="E6" s="55"/>
      <c r="F6" s="55"/>
      <c r="G6" s="55"/>
      <c r="H6" s="56"/>
      <c r="I6" s="57">
        <f>SUMIFS($L$11:$L$58,$P$11:$P$58,$C6)</f>
        <v>0</v>
      </c>
      <c r="J6" s="57"/>
      <c r="K6" s="57"/>
      <c r="L6" s="57"/>
      <c r="M6" s="2"/>
    </row>
    <row r="7" spans="1:16" s="3" customFormat="1" ht="35.1" customHeight="1" x14ac:dyDescent="0.4">
      <c r="A7" s="2"/>
      <c r="B7" s="6" t="str">
        <f>B29</f>
        <v>03</v>
      </c>
      <c r="C7" s="54" t="str">
        <f>C29</f>
        <v>הקצבים וסעיפים מיוחדים</v>
      </c>
      <c r="D7" s="55"/>
      <c r="E7" s="55"/>
      <c r="F7" s="55"/>
      <c r="G7" s="55"/>
      <c r="H7" s="56"/>
      <c r="I7" s="57">
        <f>SUMIFS($L$11:$L$58,$P$11:$P$58,$C7)</f>
        <v>7676800</v>
      </c>
      <c r="J7" s="57"/>
      <c r="K7" s="57"/>
      <c r="L7" s="57"/>
      <c r="M7" s="2"/>
    </row>
    <row r="8" spans="1:16" ht="27.4" customHeight="1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6" ht="92.25" customHeight="1" x14ac:dyDescent="0.25">
      <c r="B9" s="46" t="s">
        <v>2</v>
      </c>
      <c r="C9" s="46"/>
      <c r="D9" s="46"/>
      <c r="E9" s="46"/>
      <c r="F9" s="46"/>
      <c r="G9" s="46"/>
      <c r="H9" s="46"/>
      <c r="I9" s="7"/>
      <c r="J9" s="8" t="s">
        <v>3</v>
      </c>
      <c r="K9" s="47">
        <f>SUBTOTAL(9,L11:L49)</f>
        <v>7676800</v>
      </c>
      <c r="L9" s="47"/>
    </row>
    <row r="10" spans="1:16" s="15" customFormat="1" ht="54.75" customHeight="1" x14ac:dyDescent="0.25">
      <c r="A10" s="9"/>
      <c r="B10" s="10" t="s">
        <v>4</v>
      </c>
      <c r="C10" s="11" t="s">
        <v>5</v>
      </c>
      <c r="D10" s="11" t="s">
        <v>6</v>
      </c>
      <c r="E10" s="11" t="s">
        <v>7</v>
      </c>
      <c r="F10" s="12" t="s">
        <v>8</v>
      </c>
      <c r="G10" s="13" t="s">
        <v>9</v>
      </c>
      <c r="H10" s="11" t="s">
        <v>10</v>
      </c>
      <c r="I10" s="11" t="s">
        <v>11</v>
      </c>
      <c r="J10" s="14" t="s">
        <v>12</v>
      </c>
      <c r="K10" s="11" t="s">
        <v>13</v>
      </c>
      <c r="L10" s="11" t="s">
        <v>14</v>
      </c>
    </row>
    <row r="11" spans="1:16" s="16" customFormat="1" ht="112.5" customHeight="1" x14ac:dyDescent="0.25">
      <c r="B11" s="17" t="s">
        <v>15</v>
      </c>
      <c r="C11" s="18" t="s">
        <v>16</v>
      </c>
      <c r="D11" s="19">
        <v>1007</v>
      </c>
      <c r="E11" s="20" t="s">
        <v>15</v>
      </c>
      <c r="F11" s="58" t="s">
        <v>17</v>
      </c>
      <c r="G11" s="58"/>
      <c r="H11" s="58"/>
      <c r="I11" s="21" t="s">
        <v>18</v>
      </c>
      <c r="J11" s="22"/>
      <c r="K11" s="23">
        <v>1</v>
      </c>
      <c r="L11" s="24">
        <f>K11*$J11</f>
        <v>0</v>
      </c>
      <c r="P11" s="16" t="s">
        <v>16</v>
      </c>
    </row>
    <row r="12" spans="1:16" s="25" customFormat="1" ht="80.099999999999994" customHeight="1" x14ac:dyDescent="0.25">
      <c r="B12" s="59" t="s">
        <v>19</v>
      </c>
      <c r="C12" s="60" t="s">
        <v>20</v>
      </c>
      <c r="D12" s="26">
        <v>1008</v>
      </c>
      <c r="E12" s="27" t="s">
        <v>21</v>
      </c>
      <c r="F12" s="28" t="s">
        <v>22</v>
      </c>
      <c r="G12" s="29" t="s">
        <v>23</v>
      </c>
      <c r="H12" s="30" t="s">
        <v>24</v>
      </c>
      <c r="I12" s="31" t="s">
        <v>25</v>
      </c>
      <c r="J12" s="22"/>
      <c r="K12" s="32">
        <v>2</v>
      </c>
      <c r="L12" s="33">
        <f>K12*$J12</f>
        <v>0</v>
      </c>
      <c r="P12" s="25" t="s">
        <v>20</v>
      </c>
    </row>
    <row r="13" spans="1:16" s="25" customFormat="1" ht="80.099999999999994" customHeight="1" x14ac:dyDescent="0.25">
      <c r="B13" s="59"/>
      <c r="C13" s="60"/>
      <c r="D13" s="26">
        <v>1009</v>
      </c>
      <c r="E13" s="27" t="s">
        <v>21</v>
      </c>
      <c r="F13" s="28" t="s">
        <v>22</v>
      </c>
      <c r="G13" s="29" t="s">
        <v>26</v>
      </c>
      <c r="H13" s="30" t="s">
        <v>27</v>
      </c>
      <c r="I13" s="31" t="s">
        <v>25</v>
      </c>
      <c r="J13" s="22"/>
      <c r="K13" s="32">
        <v>3</v>
      </c>
      <c r="L13" s="33">
        <f t="shared" ref="L13:L45" si="0">K13*$J13</f>
        <v>0</v>
      </c>
      <c r="P13" s="25" t="s">
        <v>20</v>
      </c>
    </row>
    <row r="14" spans="1:16" s="25" customFormat="1" ht="80.099999999999994" customHeight="1" x14ac:dyDescent="0.25">
      <c r="B14" s="59"/>
      <c r="C14" s="60"/>
      <c r="D14" s="26">
        <v>1010</v>
      </c>
      <c r="E14" s="27" t="s">
        <v>21</v>
      </c>
      <c r="F14" s="28" t="s">
        <v>22</v>
      </c>
      <c r="G14" s="29" t="s">
        <v>28</v>
      </c>
      <c r="H14" s="30" t="s">
        <v>29</v>
      </c>
      <c r="I14" s="31" t="s">
        <v>25</v>
      </c>
      <c r="J14" s="22"/>
      <c r="K14" s="32">
        <v>4</v>
      </c>
      <c r="L14" s="33">
        <f t="shared" si="0"/>
        <v>0</v>
      </c>
      <c r="P14" s="25" t="s">
        <v>20</v>
      </c>
    </row>
    <row r="15" spans="1:16" s="25" customFormat="1" ht="80.099999999999994" customHeight="1" x14ac:dyDescent="0.25">
      <c r="B15" s="59"/>
      <c r="C15" s="60"/>
      <c r="D15" s="26">
        <v>1011</v>
      </c>
      <c r="E15" s="27" t="s">
        <v>21</v>
      </c>
      <c r="F15" s="28" t="s">
        <v>22</v>
      </c>
      <c r="G15" s="29" t="s">
        <v>30</v>
      </c>
      <c r="H15" s="30" t="s">
        <v>31</v>
      </c>
      <c r="I15" s="31" t="s">
        <v>25</v>
      </c>
      <c r="J15" s="22"/>
      <c r="K15" s="32">
        <v>4</v>
      </c>
      <c r="L15" s="33">
        <f t="shared" si="0"/>
        <v>0</v>
      </c>
      <c r="P15" s="25" t="s">
        <v>20</v>
      </c>
    </row>
    <row r="16" spans="1:16" s="25" customFormat="1" ht="80.099999999999994" customHeight="1" x14ac:dyDescent="0.25">
      <c r="B16" s="59"/>
      <c r="C16" s="60"/>
      <c r="D16" s="26">
        <v>1012</v>
      </c>
      <c r="E16" s="27" t="s">
        <v>21</v>
      </c>
      <c r="F16" s="28" t="s">
        <v>22</v>
      </c>
      <c r="G16" s="29" t="s">
        <v>32</v>
      </c>
      <c r="H16" s="30" t="s">
        <v>33</v>
      </c>
      <c r="I16" s="31" t="s">
        <v>25</v>
      </c>
      <c r="J16" s="22"/>
      <c r="K16" s="32">
        <v>6</v>
      </c>
      <c r="L16" s="33">
        <f t="shared" si="0"/>
        <v>0</v>
      </c>
      <c r="P16" s="25" t="s">
        <v>20</v>
      </c>
    </row>
    <row r="17" spans="2:16" s="25" customFormat="1" ht="80.099999999999994" customHeight="1" x14ac:dyDescent="0.25">
      <c r="B17" s="59"/>
      <c r="C17" s="60"/>
      <c r="D17" s="26">
        <v>1013</v>
      </c>
      <c r="E17" s="27" t="s">
        <v>21</v>
      </c>
      <c r="F17" s="28" t="s">
        <v>22</v>
      </c>
      <c r="G17" s="29" t="s">
        <v>34</v>
      </c>
      <c r="H17" s="30" t="s">
        <v>35</v>
      </c>
      <c r="I17" s="31" t="s">
        <v>25</v>
      </c>
      <c r="J17" s="22"/>
      <c r="K17" s="32">
        <v>9</v>
      </c>
      <c r="L17" s="33">
        <f t="shared" si="0"/>
        <v>0</v>
      </c>
      <c r="P17" s="25" t="s">
        <v>20</v>
      </c>
    </row>
    <row r="18" spans="2:16" s="25" customFormat="1" ht="80.099999999999994" customHeight="1" x14ac:dyDescent="0.25">
      <c r="B18" s="59"/>
      <c r="C18" s="60"/>
      <c r="D18" s="26">
        <v>1014</v>
      </c>
      <c r="E18" s="27" t="s">
        <v>21</v>
      </c>
      <c r="F18" s="28" t="s">
        <v>22</v>
      </c>
      <c r="G18" s="29" t="s">
        <v>36</v>
      </c>
      <c r="H18" s="30" t="s">
        <v>37</v>
      </c>
      <c r="I18" s="31" t="s">
        <v>25</v>
      </c>
      <c r="J18" s="22"/>
      <c r="K18" s="32">
        <v>12</v>
      </c>
      <c r="L18" s="33">
        <f t="shared" si="0"/>
        <v>0</v>
      </c>
      <c r="P18" s="25" t="s">
        <v>20</v>
      </c>
    </row>
    <row r="19" spans="2:16" s="25" customFormat="1" ht="80.099999999999994" customHeight="1" x14ac:dyDescent="0.25">
      <c r="B19" s="59"/>
      <c r="C19" s="60"/>
      <c r="D19" s="26">
        <v>1015</v>
      </c>
      <c r="E19" s="27" t="s">
        <v>21</v>
      </c>
      <c r="F19" s="28" t="s">
        <v>22</v>
      </c>
      <c r="G19" s="29" t="s">
        <v>38</v>
      </c>
      <c r="H19" s="30" t="s">
        <v>39</v>
      </c>
      <c r="I19" s="31" t="s">
        <v>25</v>
      </c>
      <c r="J19" s="22"/>
      <c r="K19" s="32">
        <v>18</v>
      </c>
      <c r="L19" s="33">
        <f t="shared" si="0"/>
        <v>0</v>
      </c>
      <c r="P19" s="25" t="s">
        <v>20</v>
      </c>
    </row>
    <row r="20" spans="2:16" s="25" customFormat="1" ht="80.099999999999994" customHeight="1" x14ac:dyDescent="0.25">
      <c r="B20" s="59"/>
      <c r="C20" s="60"/>
      <c r="D20" s="26">
        <v>1016</v>
      </c>
      <c r="E20" s="27" t="s">
        <v>21</v>
      </c>
      <c r="F20" s="28" t="s">
        <v>22</v>
      </c>
      <c r="G20" s="29" t="s">
        <v>40</v>
      </c>
      <c r="H20" s="30" t="s">
        <v>41</v>
      </c>
      <c r="I20" s="31" t="s">
        <v>25</v>
      </c>
      <c r="J20" s="22"/>
      <c r="K20" s="32">
        <v>2</v>
      </c>
      <c r="L20" s="33">
        <f t="shared" si="0"/>
        <v>0</v>
      </c>
      <c r="P20" s="25" t="s">
        <v>20</v>
      </c>
    </row>
    <row r="21" spans="2:16" s="25" customFormat="1" ht="80.099999999999994" customHeight="1" x14ac:dyDescent="0.25">
      <c r="B21" s="59"/>
      <c r="C21" s="60"/>
      <c r="D21" s="26">
        <v>1017</v>
      </c>
      <c r="E21" s="27" t="s">
        <v>21</v>
      </c>
      <c r="F21" s="28" t="s">
        <v>22</v>
      </c>
      <c r="G21" s="29" t="s">
        <v>42</v>
      </c>
      <c r="H21" s="30" t="s">
        <v>43</v>
      </c>
      <c r="I21" s="31" t="s">
        <v>25</v>
      </c>
      <c r="J21" s="22"/>
      <c r="K21" s="32">
        <v>34</v>
      </c>
      <c r="L21" s="33">
        <f t="shared" si="0"/>
        <v>0</v>
      </c>
      <c r="P21" s="25" t="s">
        <v>20</v>
      </c>
    </row>
    <row r="22" spans="2:16" s="25" customFormat="1" ht="80.099999999999994" customHeight="1" x14ac:dyDescent="0.25">
      <c r="B22" s="59"/>
      <c r="C22" s="60"/>
      <c r="D22" s="26">
        <v>1018</v>
      </c>
      <c r="E22" s="27" t="s">
        <v>21</v>
      </c>
      <c r="F22" s="28" t="s">
        <v>44</v>
      </c>
      <c r="G22" s="29" t="s">
        <v>45</v>
      </c>
      <c r="H22" s="30" t="s">
        <v>46</v>
      </c>
      <c r="I22" s="31" t="s">
        <v>18</v>
      </c>
      <c r="J22" s="22"/>
      <c r="K22" s="32">
        <v>2</v>
      </c>
      <c r="L22" s="33">
        <f t="shared" si="0"/>
        <v>0</v>
      </c>
      <c r="P22" s="25" t="s">
        <v>20</v>
      </c>
    </row>
    <row r="23" spans="2:16" s="25" customFormat="1" ht="80.099999999999994" customHeight="1" x14ac:dyDescent="0.25">
      <c r="B23" s="59"/>
      <c r="C23" s="60"/>
      <c r="D23" s="26">
        <v>1019</v>
      </c>
      <c r="E23" s="27" t="s">
        <v>21</v>
      </c>
      <c r="F23" s="28" t="s">
        <v>44</v>
      </c>
      <c r="G23" s="29" t="s">
        <v>47</v>
      </c>
      <c r="H23" s="30" t="s">
        <v>48</v>
      </c>
      <c r="I23" s="31" t="s">
        <v>18</v>
      </c>
      <c r="J23" s="22"/>
      <c r="K23" s="32">
        <v>2</v>
      </c>
      <c r="L23" s="33">
        <f t="shared" si="0"/>
        <v>0</v>
      </c>
      <c r="P23" s="25" t="s">
        <v>20</v>
      </c>
    </row>
    <row r="24" spans="2:16" s="25" customFormat="1" ht="80.099999999999994" customHeight="1" x14ac:dyDescent="0.25">
      <c r="B24" s="59"/>
      <c r="C24" s="60"/>
      <c r="D24" s="26">
        <v>1020</v>
      </c>
      <c r="E24" s="27" t="s">
        <v>21</v>
      </c>
      <c r="F24" s="28" t="s">
        <v>49</v>
      </c>
      <c r="G24" s="29" t="s">
        <v>50</v>
      </c>
      <c r="H24" s="30" t="s">
        <v>51</v>
      </c>
      <c r="I24" s="31" t="s">
        <v>18</v>
      </c>
      <c r="J24" s="22"/>
      <c r="K24" s="32">
        <v>3</v>
      </c>
      <c r="L24" s="33">
        <f t="shared" si="0"/>
        <v>0</v>
      </c>
      <c r="P24" s="25" t="s">
        <v>20</v>
      </c>
    </row>
    <row r="25" spans="2:16" s="25" customFormat="1" ht="80.099999999999994" customHeight="1" x14ac:dyDescent="0.25">
      <c r="B25" s="59"/>
      <c r="C25" s="60"/>
      <c r="D25" s="26">
        <v>1021</v>
      </c>
      <c r="E25" s="27" t="s">
        <v>21</v>
      </c>
      <c r="F25" s="28" t="s">
        <v>52</v>
      </c>
      <c r="G25" s="29" t="s">
        <v>53</v>
      </c>
      <c r="H25" s="34" t="s">
        <v>54</v>
      </c>
      <c r="I25" s="31" t="s">
        <v>25</v>
      </c>
      <c r="J25" s="22"/>
      <c r="K25" s="32">
        <v>2</v>
      </c>
      <c r="L25" s="33">
        <f t="shared" si="0"/>
        <v>0</v>
      </c>
      <c r="P25" s="25" t="s">
        <v>20</v>
      </c>
    </row>
    <row r="26" spans="2:16" s="25" customFormat="1" ht="80.099999999999994" customHeight="1" x14ac:dyDescent="0.25">
      <c r="B26" s="59"/>
      <c r="C26" s="60"/>
      <c r="D26" s="26">
        <v>1022</v>
      </c>
      <c r="E26" s="27" t="s">
        <v>21</v>
      </c>
      <c r="F26" s="28" t="s">
        <v>52</v>
      </c>
      <c r="G26" s="29" t="s">
        <v>55</v>
      </c>
      <c r="H26" s="34" t="s">
        <v>56</v>
      </c>
      <c r="I26" s="31" t="s">
        <v>25</v>
      </c>
      <c r="J26" s="22"/>
      <c r="K26" s="32">
        <v>2</v>
      </c>
      <c r="L26" s="33">
        <f t="shared" si="0"/>
        <v>0</v>
      </c>
      <c r="P26" s="25" t="s">
        <v>20</v>
      </c>
    </row>
    <row r="27" spans="2:16" s="25" customFormat="1" ht="80.099999999999994" customHeight="1" x14ac:dyDescent="0.25">
      <c r="B27" s="59"/>
      <c r="C27" s="60"/>
      <c r="D27" s="26">
        <v>1023</v>
      </c>
      <c r="E27" s="27" t="s">
        <v>21</v>
      </c>
      <c r="F27" s="28" t="s">
        <v>52</v>
      </c>
      <c r="G27" s="29" t="s">
        <v>57</v>
      </c>
      <c r="H27" s="34" t="s">
        <v>58</v>
      </c>
      <c r="I27" s="31" t="s">
        <v>25</v>
      </c>
      <c r="J27" s="22"/>
      <c r="K27" s="32">
        <v>22</v>
      </c>
      <c r="L27" s="33">
        <f t="shared" si="0"/>
        <v>0</v>
      </c>
      <c r="P27" s="25" t="s">
        <v>20</v>
      </c>
    </row>
    <row r="28" spans="2:16" s="25" customFormat="1" ht="80.099999999999994" customHeight="1" x14ac:dyDescent="0.25">
      <c r="B28" s="59"/>
      <c r="C28" s="60"/>
      <c r="D28" s="26">
        <v>1024</v>
      </c>
      <c r="E28" s="27" t="s">
        <v>21</v>
      </c>
      <c r="F28" s="28" t="s">
        <v>52</v>
      </c>
      <c r="G28" s="29" t="s">
        <v>59</v>
      </c>
      <c r="H28" s="34" t="s">
        <v>60</v>
      </c>
      <c r="I28" s="31" t="s">
        <v>25</v>
      </c>
      <c r="J28" s="22"/>
      <c r="K28" s="32">
        <v>1</v>
      </c>
      <c r="L28" s="33">
        <f t="shared" si="0"/>
        <v>0</v>
      </c>
      <c r="P28" s="25" t="s">
        <v>20</v>
      </c>
    </row>
    <row r="29" spans="2:16" s="25" customFormat="1" ht="80.099999999999994" customHeight="1" x14ac:dyDescent="0.25">
      <c r="B29" s="61" t="s">
        <v>61</v>
      </c>
      <c r="C29" s="64" t="s">
        <v>62</v>
      </c>
      <c r="D29" s="26">
        <v>1025</v>
      </c>
      <c r="E29" s="35" t="s">
        <v>63</v>
      </c>
      <c r="F29" s="36" t="s">
        <v>64</v>
      </c>
      <c r="G29" s="37" t="s">
        <v>65</v>
      </c>
      <c r="H29" s="37" t="s">
        <v>66</v>
      </c>
      <c r="I29" s="38" t="s">
        <v>67</v>
      </c>
      <c r="J29" s="39">
        <v>7000</v>
      </c>
      <c r="K29" s="40">
        <v>34</v>
      </c>
      <c r="L29" s="41">
        <f t="shared" si="0"/>
        <v>238000</v>
      </c>
      <c r="P29" s="25" t="s">
        <v>62</v>
      </c>
    </row>
    <row r="30" spans="2:16" s="25" customFormat="1" ht="96" customHeight="1" x14ac:dyDescent="0.25">
      <c r="B30" s="62"/>
      <c r="C30" s="65"/>
      <c r="D30" s="26">
        <v>1026</v>
      </c>
      <c r="E30" s="35" t="s">
        <v>63</v>
      </c>
      <c r="F30" s="36" t="s">
        <v>64</v>
      </c>
      <c r="G30" s="37" t="s">
        <v>68</v>
      </c>
      <c r="H30" s="37" t="s">
        <v>69</v>
      </c>
      <c r="I30" s="38" t="s">
        <v>67</v>
      </c>
      <c r="J30" s="42">
        <v>80000</v>
      </c>
      <c r="K30" s="40">
        <v>8</v>
      </c>
      <c r="L30" s="41">
        <f t="shared" si="0"/>
        <v>640000</v>
      </c>
      <c r="P30" s="25" t="s">
        <v>62</v>
      </c>
    </row>
    <row r="31" spans="2:16" s="25" customFormat="1" ht="119.25" customHeight="1" x14ac:dyDescent="0.25">
      <c r="B31" s="62"/>
      <c r="C31" s="65"/>
      <c r="D31" s="26">
        <v>1027</v>
      </c>
      <c r="E31" s="35" t="s">
        <v>63</v>
      </c>
      <c r="F31" s="36" t="s">
        <v>64</v>
      </c>
      <c r="G31" s="37" t="s">
        <v>70</v>
      </c>
      <c r="H31" s="37" t="s">
        <v>117</v>
      </c>
      <c r="I31" s="38" t="s">
        <v>71</v>
      </c>
      <c r="J31" s="42">
        <v>269</v>
      </c>
      <c r="K31" s="40">
        <v>1200</v>
      </c>
      <c r="L31" s="41">
        <f t="shared" si="0"/>
        <v>322800</v>
      </c>
      <c r="P31" s="25" t="s">
        <v>62</v>
      </c>
    </row>
    <row r="32" spans="2:16" s="25" customFormat="1" ht="80.099999999999994" customHeight="1" x14ac:dyDescent="0.25">
      <c r="B32" s="62"/>
      <c r="C32" s="65"/>
      <c r="D32" s="26">
        <v>1028</v>
      </c>
      <c r="E32" s="35" t="s">
        <v>72</v>
      </c>
      <c r="F32" s="36" t="s">
        <v>73</v>
      </c>
      <c r="G32" s="37" t="s">
        <v>74</v>
      </c>
      <c r="H32" s="37" t="s">
        <v>75</v>
      </c>
      <c r="I32" s="38" t="s">
        <v>67</v>
      </c>
      <c r="J32" s="42">
        <v>45000</v>
      </c>
      <c r="K32" s="40">
        <v>40</v>
      </c>
      <c r="L32" s="41">
        <f t="shared" si="0"/>
        <v>1800000</v>
      </c>
      <c r="P32" s="25" t="s">
        <v>62</v>
      </c>
    </row>
    <row r="33" spans="1:16" s="25" customFormat="1" ht="80.099999999999994" customHeight="1" x14ac:dyDescent="0.25">
      <c r="B33" s="62"/>
      <c r="C33" s="65"/>
      <c r="D33" s="26">
        <v>1029</v>
      </c>
      <c r="E33" s="35" t="s">
        <v>72</v>
      </c>
      <c r="F33" s="36" t="s">
        <v>73</v>
      </c>
      <c r="G33" s="37" t="s">
        <v>76</v>
      </c>
      <c r="H33" s="37" t="s">
        <v>77</v>
      </c>
      <c r="I33" s="38" t="s">
        <v>67</v>
      </c>
      <c r="J33" s="42">
        <v>45000</v>
      </c>
      <c r="K33" s="40">
        <v>8</v>
      </c>
      <c r="L33" s="41">
        <f t="shared" si="0"/>
        <v>360000</v>
      </c>
      <c r="P33" s="25" t="s">
        <v>62</v>
      </c>
    </row>
    <row r="34" spans="1:16" s="25" customFormat="1" ht="80.099999999999994" customHeight="1" x14ac:dyDescent="0.25">
      <c r="B34" s="62"/>
      <c r="C34" s="65"/>
      <c r="D34" s="26">
        <v>1030</v>
      </c>
      <c r="E34" s="35" t="s">
        <v>72</v>
      </c>
      <c r="F34" s="36" t="s">
        <v>73</v>
      </c>
      <c r="G34" s="37" t="s">
        <v>78</v>
      </c>
      <c r="H34" s="37" t="s">
        <v>79</v>
      </c>
      <c r="I34" s="38" t="s">
        <v>67</v>
      </c>
      <c r="J34" s="42">
        <v>20000</v>
      </c>
      <c r="K34" s="40">
        <v>44</v>
      </c>
      <c r="L34" s="41">
        <f t="shared" si="0"/>
        <v>880000</v>
      </c>
      <c r="P34" s="25" t="s">
        <v>62</v>
      </c>
    </row>
    <row r="35" spans="1:16" s="25" customFormat="1" ht="80.099999999999994" customHeight="1" x14ac:dyDescent="0.25">
      <c r="B35" s="62"/>
      <c r="C35" s="65"/>
      <c r="D35" s="26">
        <v>1031</v>
      </c>
      <c r="E35" s="35" t="s">
        <v>72</v>
      </c>
      <c r="F35" s="36" t="s">
        <v>73</v>
      </c>
      <c r="G35" s="37" t="s">
        <v>80</v>
      </c>
      <c r="H35" s="37" t="s">
        <v>81</v>
      </c>
      <c r="I35" s="38" t="s">
        <v>67</v>
      </c>
      <c r="J35" s="42">
        <v>10000</v>
      </c>
      <c r="K35" s="40">
        <v>31</v>
      </c>
      <c r="L35" s="41">
        <f t="shared" si="0"/>
        <v>310000</v>
      </c>
      <c r="P35" s="25" t="s">
        <v>62</v>
      </c>
    </row>
    <row r="36" spans="1:16" s="25" customFormat="1" ht="80.099999999999994" customHeight="1" x14ac:dyDescent="0.25">
      <c r="B36" s="62"/>
      <c r="C36" s="65"/>
      <c r="D36" s="26">
        <v>1032</v>
      </c>
      <c r="E36" s="35" t="s">
        <v>72</v>
      </c>
      <c r="F36" s="36" t="s">
        <v>73</v>
      </c>
      <c r="G36" s="37" t="s">
        <v>82</v>
      </c>
      <c r="H36" s="37" t="s">
        <v>83</v>
      </c>
      <c r="I36" s="38" t="s">
        <v>67</v>
      </c>
      <c r="J36" s="42">
        <v>25000</v>
      </c>
      <c r="K36" s="40">
        <v>36</v>
      </c>
      <c r="L36" s="41">
        <f t="shared" si="0"/>
        <v>900000</v>
      </c>
      <c r="P36" s="25" t="s">
        <v>62</v>
      </c>
    </row>
    <row r="37" spans="1:16" s="25" customFormat="1" ht="80.099999999999994" customHeight="1" x14ac:dyDescent="0.25">
      <c r="B37" s="62"/>
      <c r="C37" s="65"/>
      <c r="D37" s="26">
        <v>1033</v>
      </c>
      <c r="E37" s="35" t="s">
        <v>84</v>
      </c>
      <c r="F37" s="36" t="s">
        <v>85</v>
      </c>
      <c r="G37" s="37" t="s">
        <v>86</v>
      </c>
      <c r="H37" s="37" t="s">
        <v>87</v>
      </c>
      <c r="I37" s="38" t="s">
        <v>88</v>
      </c>
      <c r="J37" s="42">
        <v>65</v>
      </c>
      <c r="K37" s="40">
        <v>200</v>
      </c>
      <c r="L37" s="41">
        <f t="shared" si="0"/>
        <v>13000</v>
      </c>
      <c r="P37" s="25" t="s">
        <v>62</v>
      </c>
    </row>
    <row r="38" spans="1:16" s="25" customFormat="1" ht="80.099999999999994" customHeight="1" x14ac:dyDescent="0.25">
      <c r="B38" s="62"/>
      <c r="C38" s="65"/>
      <c r="D38" s="26">
        <v>1034</v>
      </c>
      <c r="E38" s="35" t="s">
        <v>84</v>
      </c>
      <c r="F38" s="36" t="s">
        <v>85</v>
      </c>
      <c r="G38" s="37" t="s">
        <v>89</v>
      </c>
      <c r="H38" s="37" t="s">
        <v>90</v>
      </c>
      <c r="I38" s="38" t="s">
        <v>71</v>
      </c>
      <c r="J38" s="42">
        <v>1</v>
      </c>
      <c r="K38" s="40">
        <v>50000</v>
      </c>
      <c r="L38" s="41">
        <f t="shared" si="0"/>
        <v>50000</v>
      </c>
      <c r="P38" s="25" t="s">
        <v>62</v>
      </c>
    </row>
    <row r="39" spans="1:16" s="25" customFormat="1" ht="80.099999999999994" customHeight="1" x14ac:dyDescent="0.25">
      <c r="B39" s="62"/>
      <c r="C39" s="65"/>
      <c r="D39" s="26">
        <v>1035</v>
      </c>
      <c r="E39" s="35" t="s">
        <v>84</v>
      </c>
      <c r="F39" s="36" t="s">
        <v>85</v>
      </c>
      <c r="G39" s="37" t="s">
        <v>91</v>
      </c>
      <c r="H39" s="37" t="s">
        <v>92</v>
      </c>
      <c r="I39" s="38" t="s">
        <v>18</v>
      </c>
      <c r="J39" s="42">
        <v>5000</v>
      </c>
      <c r="K39" s="40">
        <v>10</v>
      </c>
      <c r="L39" s="41">
        <f t="shared" si="0"/>
        <v>50000</v>
      </c>
      <c r="P39" s="25" t="s">
        <v>62</v>
      </c>
    </row>
    <row r="40" spans="1:16" s="25" customFormat="1" ht="80.099999999999994" customHeight="1" x14ac:dyDescent="0.25">
      <c r="B40" s="62"/>
      <c r="C40" s="65"/>
      <c r="D40" s="26">
        <v>1036</v>
      </c>
      <c r="E40" s="35" t="s">
        <v>84</v>
      </c>
      <c r="F40" s="36" t="s">
        <v>85</v>
      </c>
      <c r="G40" s="37" t="s">
        <v>93</v>
      </c>
      <c r="H40" s="37" t="s">
        <v>94</v>
      </c>
      <c r="I40" s="38" t="s">
        <v>71</v>
      </c>
      <c r="J40" s="42">
        <v>1</v>
      </c>
      <c r="K40" s="40">
        <v>50000</v>
      </c>
      <c r="L40" s="41">
        <f t="shared" si="0"/>
        <v>50000</v>
      </c>
      <c r="P40" s="25" t="s">
        <v>62</v>
      </c>
    </row>
    <row r="41" spans="1:16" s="25" customFormat="1" ht="80.099999999999994" customHeight="1" x14ac:dyDescent="0.25">
      <c r="B41" s="62"/>
      <c r="C41" s="65"/>
      <c r="D41" s="26">
        <v>1037</v>
      </c>
      <c r="E41" s="35" t="s">
        <v>84</v>
      </c>
      <c r="F41" s="36" t="s">
        <v>85</v>
      </c>
      <c r="G41" s="37" t="s">
        <v>95</v>
      </c>
      <c r="H41" s="37" t="s">
        <v>96</v>
      </c>
      <c r="I41" s="38" t="s">
        <v>71</v>
      </c>
      <c r="J41" s="42">
        <v>1</v>
      </c>
      <c r="K41" s="40">
        <v>50000</v>
      </c>
      <c r="L41" s="41">
        <f t="shared" si="0"/>
        <v>50000</v>
      </c>
      <c r="P41" s="25" t="s">
        <v>62</v>
      </c>
    </row>
    <row r="42" spans="1:16" s="25" customFormat="1" ht="80.099999999999994" customHeight="1" x14ac:dyDescent="0.25">
      <c r="B42" s="62"/>
      <c r="C42" s="65"/>
      <c r="D42" s="26">
        <v>1038</v>
      </c>
      <c r="E42" s="35" t="s">
        <v>84</v>
      </c>
      <c r="F42" s="36" t="s">
        <v>85</v>
      </c>
      <c r="G42" s="37" t="s">
        <v>97</v>
      </c>
      <c r="H42" s="37" t="s">
        <v>98</v>
      </c>
      <c r="I42" s="38" t="s">
        <v>71</v>
      </c>
      <c r="J42" s="42">
        <v>1</v>
      </c>
      <c r="K42" s="40">
        <v>25000</v>
      </c>
      <c r="L42" s="41">
        <f t="shared" si="0"/>
        <v>25000</v>
      </c>
      <c r="P42" s="25" t="s">
        <v>62</v>
      </c>
    </row>
    <row r="43" spans="1:16" s="25" customFormat="1" ht="80.099999999999994" customHeight="1" x14ac:dyDescent="0.25">
      <c r="B43" s="62"/>
      <c r="C43" s="65"/>
      <c r="D43" s="26">
        <v>1039</v>
      </c>
      <c r="E43" s="35" t="s">
        <v>84</v>
      </c>
      <c r="F43" s="36" t="s">
        <v>85</v>
      </c>
      <c r="G43" s="37" t="s">
        <v>99</v>
      </c>
      <c r="H43" s="37" t="s">
        <v>100</v>
      </c>
      <c r="I43" s="38" t="s">
        <v>71</v>
      </c>
      <c r="J43" s="42">
        <v>1</v>
      </c>
      <c r="K43" s="40">
        <v>25000</v>
      </c>
      <c r="L43" s="41">
        <f t="shared" si="0"/>
        <v>25000</v>
      </c>
      <c r="P43" s="25" t="s">
        <v>62</v>
      </c>
    </row>
    <row r="44" spans="1:16" s="25" customFormat="1" ht="80.099999999999994" customHeight="1" x14ac:dyDescent="0.25">
      <c r="B44" s="62"/>
      <c r="C44" s="65"/>
      <c r="D44" s="26">
        <v>1040</v>
      </c>
      <c r="E44" s="35" t="s">
        <v>84</v>
      </c>
      <c r="F44" s="36" t="s">
        <v>85</v>
      </c>
      <c r="G44" s="37" t="s">
        <v>101</v>
      </c>
      <c r="H44" s="37" t="s">
        <v>102</v>
      </c>
      <c r="I44" s="38" t="s">
        <v>103</v>
      </c>
      <c r="J44" s="42">
        <v>7000</v>
      </c>
      <c r="K44" s="40">
        <v>36</v>
      </c>
      <c r="L44" s="41">
        <f t="shared" si="0"/>
        <v>252000</v>
      </c>
      <c r="P44" s="25" t="s">
        <v>62</v>
      </c>
    </row>
    <row r="45" spans="1:16" s="25" customFormat="1" ht="80.099999999999994" customHeight="1" x14ac:dyDescent="0.25">
      <c r="B45" s="62"/>
      <c r="C45" s="65"/>
      <c r="D45" s="26">
        <v>1041</v>
      </c>
      <c r="E45" s="35" t="s">
        <v>104</v>
      </c>
      <c r="F45" s="36" t="s">
        <v>105</v>
      </c>
      <c r="G45" s="37" t="s">
        <v>106</v>
      </c>
      <c r="H45" s="37" t="s">
        <v>107</v>
      </c>
      <c r="I45" s="32" t="s">
        <v>67</v>
      </c>
      <c r="J45" s="42">
        <v>40000</v>
      </c>
      <c r="K45" s="40">
        <v>12</v>
      </c>
      <c r="L45" s="41">
        <f t="shared" si="0"/>
        <v>480000</v>
      </c>
      <c r="P45" s="25" t="s">
        <v>62</v>
      </c>
    </row>
    <row r="46" spans="1:16" s="25" customFormat="1" ht="80.099999999999994" customHeight="1" x14ac:dyDescent="0.25">
      <c r="B46" s="62"/>
      <c r="C46" s="65"/>
      <c r="D46" s="26">
        <v>1042</v>
      </c>
      <c r="E46" s="35" t="s">
        <v>104</v>
      </c>
      <c r="F46" s="36" t="s">
        <v>105</v>
      </c>
      <c r="G46" s="37" t="s">
        <v>108</v>
      </c>
      <c r="H46" s="37" t="s">
        <v>109</v>
      </c>
      <c r="I46" s="32" t="s">
        <v>67</v>
      </c>
      <c r="J46" s="42">
        <v>60000</v>
      </c>
      <c r="K46" s="40">
        <v>12</v>
      </c>
      <c r="L46" s="41">
        <f>K46*$J46</f>
        <v>720000</v>
      </c>
      <c r="P46" s="25" t="s">
        <v>62</v>
      </c>
    </row>
    <row r="47" spans="1:16" s="15" customFormat="1" ht="93" customHeight="1" x14ac:dyDescent="0.25">
      <c r="A47" s="9"/>
      <c r="B47" s="62"/>
      <c r="C47" s="65"/>
      <c r="D47" s="26">
        <v>1043</v>
      </c>
      <c r="E47" s="35" t="s">
        <v>104</v>
      </c>
      <c r="F47" s="36" t="s">
        <v>105</v>
      </c>
      <c r="G47" s="37" t="s">
        <v>110</v>
      </c>
      <c r="H47" s="37" t="s">
        <v>111</v>
      </c>
      <c r="I47" s="32" t="s">
        <v>112</v>
      </c>
      <c r="J47" s="42">
        <v>330</v>
      </c>
      <c r="K47" s="40">
        <v>300</v>
      </c>
      <c r="L47" s="41">
        <f t="shared" ref="L47:L49" si="1">K47*$J47</f>
        <v>99000</v>
      </c>
      <c r="P47" s="25" t="s">
        <v>62</v>
      </c>
    </row>
    <row r="48" spans="1:16" s="15" customFormat="1" ht="93" customHeight="1" x14ac:dyDescent="0.25">
      <c r="A48" s="9"/>
      <c r="B48" s="62"/>
      <c r="C48" s="65"/>
      <c r="D48" s="26">
        <v>1044</v>
      </c>
      <c r="E48" s="35" t="s">
        <v>104</v>
      </c>
      <c r="F48" s="36" t="s">
        <v>105</v>
      </c>
      <c r="G48" s="37" t="s">
        <v>113</v>
      </c>
      <c r="H48" s="37" t="s">
        <v>114</v>
      </c>
      <c r="I48" s="32" t="s">
        <v>112</v>
      </c>
      <c r="J48" s="42">
        <v>280</v>
      </c>
      <c r="K48" s="40">
        <v>400</v>
      </c>
      <c r="L48" s="41">
        <f t="shared" si="1"/>
        <v>112000</v>
      </c>
      <c r="P48" s="25" t="s">
        <v>62</v>
      </c>
    </row>
    <row r="49" spans="1:16" s="15" customFormat="1" ht="80.099999999999994" customHeight="1" x14ac:dyDescent="0.25">
      <c r="A49" s="9"/>
      <c r="B49" s="63"/>
      <c r="C49" s="66"/>
      <c r="D49" s="26">
        <v>1045</v>
      </c>
      <c r="E49" s="35" t="s">
        <v>104</v>
      </c>
      <c r="F49" s="36" t="s">
        <v>105</v>
      </c>
      <c r="G49" s="37" t="s">
        <v>115</v>
      </c>
      <c r="H49" s="37" t="s">
        <v>116</v>
      </c>
      <c r="I49" s="32" t="s">
        <v>71</v>
      </c>
      <c r="J49" s="42">
        <v>1</v>
      </c>
      <c r="K49" s="40">
        <v>300000</v>
      </c>
      <c r="L49" s="41">
        <f t="shared" si="1"/>
        <v>300000</v>
      </c>
      <c r="P49" s="25" t="s">
        <v>62</v>
      </c>
    </row>
    <row r="50" spans="1:16" x14ac:dyDescent="0.25">
      <c r="P50" s="16"/>
    </row>
    <row r="51" spans="1:16" x14ac:dyDescent="0.25">
      <c r="P51" s="16"/>
    </row>
    <row r="52" spans="1:16" x14ac:dyDescent="0.25">
      <c r="P52" s="16"/>
    </row>
    <row r="53" spans="1:16" x14ac:dyDescent="0.25">
      <c r="P53" s="16"/>
    </row>
    <row r="54" spans="1:16" x14ac:dyDescent="0.25">
      <c r="P54" s="16"/>
    </row>
    <row r="55" spans="1:16" x14ac:dyDescent="0.25">
      <c r="P55" s="16"/>
    </row>
    <row r="56" spans="1:16" x14ac:dyDescent="0.25">
      <c r="P56" s="16"/>
    </row>
    <row r="57" spans="1:16" x14ac:dyDescent="0.25">
      <c r="P57" s="16"/>
    </row>
    <row r="58" spans="1:16" x14ac:dyDescent="0.25">
      <c r="P58" s="16"/>
    </row>
  </sheetData>
  <sheetProtection algorithmName="SHA-512" hashValue="6bs8vk50Tinuni3ANgc8GEx6OxFkv0KwHMw9dgwkBiV5HFCCAfH85GjM3S6YErtnsd9WpXR5KBT28mbeacl7TA==" saltValue="NHJH9kDBCi9NfCmaYeVrQQ==" spinCount="100000" sheet="1" objects="1" scenarios="1"/>
  <autoFilter ref="B10:L49" xr:uid="{EB34D725-5376-4C74-97DC-B3D5EE8348C7}"/>
  <mergeCells count="18">
    <mergeCell ref="F11:H11"/>
    <mergeCell ref="B12:B28"/>
    <mergeCell ref="C12:C28"/>
    <mergeCell ref="B29:B49"/>
    <mergeCell ref="C29:C49"/>
    <mergeCell ref="B9:H9"/>
    <mergeCell ref="K9:L9"/>
    <mergeCell ref="B2:L2"/>
    <mergeCell ref="A3:M3"/>
    <mergeCell ref="B4:H4"/>
    <mergeCell ref="I4:L4"/>
    <mergeCell ref="C5:H5"/>
    <mergeCell ref="I5:L5"/>
    <mergeCell ref="C6:H6"/>
    <mergeCell ref="I6:L6"/>
    <mergeCell ref="C7:H7"/>
    <mergeCell ref="I7:L7"/>
    <mergeCell ref="A8:M8"/>
  </mergeCells>
  <dataValidations count="1">
    <dataValidation type="decimal" allowBlank="1" showInputMessage="1" showErrorMessage="1" sqref="J11:J44 K12:K49" xr:uid="{54240955-D72E-49B7-AA85-CABD13E0FA83}">
      <formula1>-10000000000</formula1>
      <formula2>100000000000</formula2>
    </dataValidation>
  </dataValidations>
  <printOptions horizontalCentered="1"/>
  <pageMargins left="0.31496062992125984" right="0.31496062992125984" top="0.55118110236220474" bottom="0.35433070866141736" header="0.31496062992125984" footer="0.31496062992125984"/>
  <pageSetup paperSize="8" scale="47" fitToHeight="0" orientation="portrait"/>
  <headerFooter>
    <oddHeader xml:space="preserve">&amp;L&amp;24מיועד להדפסה על A3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טופס מציעים</vt:lpstr>
      <vt:lpstr>'טופס מציעים'!Print_Area</vt:lpstr>
      <vt:lpstr>'טופס מציעים'!Print_Titles</vt:lpstr>
      <vt:lpstr>'טופס מציעים'!עכי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Aviad Kofman</dc:creator>
  <cp:lastModifiedBy>Amos Sjalin</cp:lastModifiedBy>
  <cp:lastPrinted>2025-09-29T06:40:06Z</cp:lastPrinted>
  <dcterms:created xsi:type="dcterms:W3CDTF">2025-09-28T07:46:54Z</dcterms:created>
  <dcterms:modified xsi:type="dcterms:W3CDTF">2025-09-30T11:52:18Z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0x01010088A8395E61DC66408F6A9F6549721067</vt:lpwstr>
  </property>
  <property fmtid="{D5CDD505-2E9C-101B-9397-08002B2CF9AE}" pid="3" name="MediaServiceImageTags">
    <vt:lpwstr/>
  </property>
</Properties>
</file>